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007"/>
  <workbookPr autoCompressPictures="0"/>
  <bookViews>
    <workbookView xWindow="-28520" yWindow="2400" windowWidth="25600" windowHeight="14280" tabRatio="500"/>
  </bookViews>
  <sheets>
    <sheet name="EdClasses" sheetId="1" r:id="rId1"/>
    <sheet name="Sheet27" sheetId="2" r:id="rId2"/>
    <sheet name="All Classes Stats" sheetId="3" r:id="rId3"/>
    <sheet name="Stats by Program" sheetId="4" r:id="rId4"/>
    <sheet name="WT Level 1" sheetId="5" r:id="rId5"/>
    <sheet name="Recovered_Sheet1" sheetId="6" r:id="rId6"/>
    <sheet name="WT Level 3" sheetId="7" r:id="rId7"/>
    <sheet name="SEC" sheetId="8" state="hidden" r:id="rId8"/>
    <sheet name="Holy Sheet" sheetId="9" r:id="rId9"/>
    <sheet name="MID" sheetId="10" state="hidden" r:id="rId10"/>
    <sheet name="ELEM" sheetId="11" state="hidden" r:id="rId11"/>
    <sheet name="SO Copy of ELEM" sheetId="12" r:id="rId12"/>
    <sheet name="ECE" sheetId="13" state="hidden" r:id="rId13"/>
    <sheet name="SPED" sheetId="14" state="hidden" r:id="rId14"/>
    <sheet name="AG copy of SPED" sheetId="15" r:id="rId15"/>
    <sheet name="LTD" sheetId="16" state="hidden" r:id="rId16"/>
    <sheet name="Methods Classes" sheetId="17" state="hidden" r:id="rId1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2" i="16" l="1"/>
  <c r="M2" i="16"/>
  <c r="L2" i="16"/>
  <c r="K2" i="16"/>
  <c r="J2" i="16"/>
  <c r="I2" i="16"/>
  <c r="H2" i="16"/>
  <c r="G2" i="16"/>
  <c r="F2" i="16"/>
  <c r="E2" i="16"/>
  <c r="D2" i="16"/>
  <c r="C2" i="16"/>
  <c r="W2" i="15"/>
  <c r="V2" i="15"/>
  <c r="U2" i="15"/>
  <c r="T2" i="15"/>
  <c r="S2" i="15"/>
  <c r="R2" i="15"/>
  <c r="Q2" i="15"/>
  <c r="P2" i="15"/>
  <c r="O2" i="15"/>
  <c r="N2" i="15"/>
  <c r="M2" i="15"/>
  <c r="L2" i="15"/>
  <c r="K2" i="15"/>
  <c r="J2" i="15"/>
  <c r="I2" i="15"/>
  <c r="H2" i="15"/>
  <c r="G2" i="15"/>
  <c r="F2" i="15"/>
  <c r="E2" i="15"/>
  <c r="D2" i="15"/>
  <c r="C2" i="15"/>
  <c r="W2" i="14"/>
  <c r="V2" i="14"/>
  <c r="U2" i="14"/>
  <c r="T2" i="14"/>
  <c r="S2" i="14"/>
  <c r="R2" i="14"/>
  <c r="Q2" i="14"/>
  <c r="P2" i="14"/>
  <c r="O2" i="14"/>
  <c r="N2" i="14"/>
  <c r="M2" i="14"/>
  <c r="L2" i="14"/>
  <c r="K2" i="14"/>
  <c r="J2" i="14"/>
  <c r="I2" i="14"/>
  <c r="H2" i="14"/>
  <c r="G2" i="14"/>
  <c r="F2" i="14"/>
  <c r="E2" i="14"/>
  <c r="D2" i="14"/>
  <c r="C2" i="14"/>
  <c r="CQ2" i="13"/>
  <c r="CP2" i="13"/>
  <c r="CO2" i="13"/>
  <c r="CN2" i="13"/>
  <c r="CM2" i="13"/>
  <c r="CL2" i="13"/>
  <c r="CK2" i="13"/>
  <c r="CJ2" i="13"/>
  <c r="CI2" i="13"/>
  <c r="CH2" i="13"/>
  <c r="CG2" i="13"/>
  <c r="CF2" i="13"/>
  <c r="CE2" i="13"/>
  <c r="CD2" i="13"/>
  <c r="CC2" i="13"/>
  <c r="CB2" i="13"/>
  <c r="CA2" i="13"/>
  <c r="BZ2" i="13"/>
  <c r="BY2" i="13"/>
  <c r="BX2" i="13"/>
  <c r="BW2" i="13"/>
  <c r="BV2" i="13"/>
  <c r="BU2" i="13"/>
  <c r="BT2" i="13"/>
  <c r="BS2" i="13"/>
  <c r="BR2" i="13"/>
  <c r="BQ2" i="13"/>
  <c r="BP2" i="13"/>
  <c r="BO2" i="13"/>
  <c r="BN2" i="13"/>
  <c r="BM2" i="13"/>
  <c r="BL2" i="13"/>
  <c r="BK2" i="13"/>
  <c r="BJ2" i="13"/>
  <c r="BI2" i="13"/>
  <c r="BH2" i="13"/>
  <c r="BG2" i="13"/>
  <c r="BF2" i="13"/>
  <c r="BE2" i="13"/>
  <c r="BD2" i="13"/>
  <c r="BC2" i="13"/>
  <c r="BB2" i="13"/>
  <c r="BA2" i="13"/>
  <c r="AZ2" i="13"/>
  <c r="AY2" i="13"/>
  <c r="AX2" i="13"/>
  <c r="AW2" i="13"/>
  <c r="AV2" i="13"/>
  <c r="AU2" i="13"/>
  <c r="AT2" i="13"/>
  <c r="AS2" i="13"/>
  <c r="AR2" i="13"/>
  <c r="AQ2" i="13"/>
  <c r="AP2" i="13"/>
  <c r="AO2" i="13"/>
  <c r="AN2" i="13"/>
  <c r="AM2" i="13"/>
  <c r="AL2" i="13"/>
  <c r="AK2" i="13"/>
  <c r="AJ2" i="13"/>
  <c r="AI2" i="13"/>
  <c r="AH2" i="13"/>
  <c r="AG2" i="13"/>
  <c r="AF2" i="13"/>
  <c r="AE2" i="13"/>
  <c r="AD2" i="13"/>
  <c r="AC2" i="13"/>
  <c r="AB2" i="13"/>
  <c r="AA2" i="13"/>
  <c r="Z2" i="13"/>
  <c r="Y2" i="13"/>
  <c r="X2" i="13"/>
  <c r="W2" i="13"/>
  <c r="V2" i="13"/>
  <c r="U2" i="13"/>
  <c r="T2" i="13"/>
  <c r="S2" i="13"/>
  <c r="R2" i="13"/>
  <c r="Q2" i="13"/>
  <c r="P2" i="13"/>
  <c r="O2" i="13"/>
  <c r="N2" i="13"/>
  <c r="M2" i="13"/>
  <c r="L2" i="13"/>
  <c r="K2" i="13"/>
  <c r="J2" i="13"/>
  <c r="I2" i="13"/>
  <c r="H2" i="13"/>
  <c r="G2" i="13"/>
  <c r="F2" i="13"/>
  <c r="E2" i="13"/>
  <c r="D2" i="13"/>
  <c r="C2" i="13"/>
  <c r="BP2" i="12"/>
  <c r="BO2" i="12"/>
  <c r="BN2" i="12"/>
  <c r="BM2" i="12"/>
  <c r="BL2" i="12"/>
  <c r="BK2" i="12"/>
  <c r="BJ2" i="12"/>
  <c r="BI2" i="12"/>
  <c r="BH2" i="12"/>
  <c r="BG2" i="12"/>
  <c r="BF2" i="12"/>
  <c r="BE2" i="12"/>
  <c r="BD2" i="12"/>
  <c r="BC2" i="12"/>
  <c r="BB2" i="12"/>
  <c r="BA2" i="12"/>
  <c r="AZ2" i="12"/>
  <c r="AY2" i="12"/>
  <c r="AX2" i="12"/>
  <c r="AW2" i="12"/>
  <c r="AV2" i="12"/>
  <c r="AU2" i="12"/>
  <c r="AT2" i="12"/>
  <c r="AS2" i="12"/>
  <c r="AR2" i="12"/>
  <c r="AQ2" i="12"/>
  <c r="AP2" i="12"/>
  <c r="AO2" i="12"/>
  <c r="AN2" i="12"/>
  <c r="AM2" i="12"/>
  <c r="AL2" i="12"/>
  <c r="AK2" i="12"/>
  <c r="AJ2" i="12"/>
  <c r="AI2" i="12"/>
  <c r="AH2" i="12"/>
  <c r="AG2" i="12"/>
  <c r="AF2" i="12"/>
  <c r="AE2" i="12"/>
  <c r="AD2" i="12"/>
  <c r="AC2" i="12"/>
  <c r="AB2" i="12"/>
  <c r="AA2" i="12"/>
  <c r="Z2" i="12"/>
  <c r="Y2" i="12"/>
  <c r="X2" i="12"/>
  <c r="W2" i="12"/>
  <c r="V2" i="12"/>
  <c r="U2" i="12"/>
  <c r="T2" i="12"/>
  <c r="S2" i="12"/>
  <c r="R2" i="12"/>
  <c r="Q2" i="12"/>
  <c r="P2" i="12"/>
  <c r="O2" i="12"/>
  <c r="N2" i="12"/>
  <c r="M2" i="12"/>
  <c r="L2" i="12"/>
  <c r="K2" i="12"/>
  <c r="J2" i="12"/>
  <c r="I2" i="12"/>
  <c r="H2" i="12"/>
  <c r="G2" i="12"/>
  <c r="F2" i="12"/>
  <c r="E2" i="12"/>
  <c r="D2" i="12"/>
  <c r="C2" i="12"/>
  <c r="BP2" i="11"/>
  <c r="BO2" i="11"/>
  <c r="BN2" i="11"/>
  <c r="BM2" i="11"/>
  <c r="BL2" i="11"/>
  <c r="BK2" i="11"/>
  <c r="BJ2" i="11"/>
  <c r="BI2" i="11"/>
  <c r="BH2" i="11"/>
  <c r="BG2" i="11"/>
  <c r="BF2" i="11"/>
  <c r="BE2" i="11"/>
  <c r="BD2" i="11"/>
  <c r="BC2" i="11"/>
  <c r="BB2" i="11"/>
  <c r="BA2" i="11"/>
  <c r="AZ2" i="11"/>
  <c r="AY2" i="11"/>
  <c r="AX2" i="11"/>
  <c r="AW2" i="11"/>
  <c r="AV2" i="11"/>
  <c r="AU2" i="11"/>
  <c r="AT2" i="11"/>
  <c r="AS2" i="11"/>
  <c r="AR2" i="11"/>
  <c r="AQ2" i="11"/>
  <c r="AP2" i="11"/>
  <c r="AO2" i="11"/>
  <c r="AN2" i="11"/>
  <c r="AM2" i="11"/>
  <c r="AL2" i="11"/>
  <c r="AK2"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D2" i="11"/>
  <c r="C2" i="11"/>
  <c r="BP2" i="10"/>
  <c r="BO2" i="10"/>
  <c r="BN2" i="10"/>
  <c r="BM2" i="10"/>
  <c r="BL2" i="10"/>
  <c r="BK2" i="10"/>
  <c r="BJ2" i="10"/>
  <c r="BI2" i="10"/>
  <c r="BH2" i="10"/>
  <c r="BG2" i="10"/>
  <c r="BF2" i="10"/>
  <c r="BE2" i="10"/>
  <c r="BD2" i="10"/>
  <c r="BC2" i="10"/>
  <c r="BB2" i="10"/>
  <c r="BA2" i="10"/>
  <c r="AZ2" i="10"/>
  <c r="AY2" i="10"/>
  <c r="AX2" i="10"/>
  <c r="AW2" i="10"/>
  <c r="AV2" i="10"/>
  <c r="AU2" i="10"/>
  <c r="AT2" i="10"/>
  <c r="AS2" i="10"/>
  <c r="AR2" i="10"/>
  <c r="AQ2" i="10"/>
  <c r="AP2" i="10"/>
  <c r="AO2" i="10"/>
  <c r="AN2" i="10"/>
  <c r="AM2" i="10"/>
  <c r="AL2" i="10"/>
  <c r="AK2" i="10"/>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G2" i="10"/>
  <c r="F2" i="10"/>
  <c r="E2" i="10"/>
  <c r="D2" i="10"/>
  <c r="C2" i="10"/>
  <c r="BA2" i="9"/>
  <c r="AZ2" i="9"/>
  <c r="AY2" i="9"/>
  <c r="AX2" i="9"/>
  <c r="AW2" i="9"/>
  <c r="AV2" i="9"/>
  <c r="AU2" i="9"/>
  <c r="AT2" i="9"/>
  <c r="AS2" i="9"/>
  <c r="AR2" i="9"/>
  <c r="AQ2" i="9"/>
  <c r="AP2" i="9"/>
  <c r="AO2" i="9"/>
  <c r="AN2" i="9"/>
  <c r="AM2" i="9"/>
  <c r="AL2" i="9"/>
  <c r="AK2" i="9"/>
  <c r="AJ2" i="9"/>
  <c r="AI2" i="9"/>
  <c r="AH2" i="9"/>
  <c r="AG2" i="9"/>
  <c r="AF2" i="9"/>
  <c r="AE2" i="9"/>
  <c r="AD2" i="9"/>
  <c r="AC2" i="9"/>
  <c r="AB2" i="9"/>
  <c r="AA2" i="9"/>
  <c r="Z2" i="9"/>
  <c r="Y2" i="9"/>
  <c r="X2" i="9"/>
  <c r="W2" i="9"/>
  <c r="V2" i="9"/>
  <c r="U2" i="9"/>
  <c r="T2" i="9"/>
  <c r="S2" i="9"/>
  <c r="R2" i="9"/>
  <c r="Q2" i="9"/>
  <c r="P2" i="9"/>
  <c r="O2" i="9"/>
  <c r="N2" i="9"/>
  <c r="M2" i="9"/>
  <c r="L2" i="9"/>
  <c r="K2" i="9"/>
  <c r="J2" i="9"/>
  <c r="I2" i="9"/>
  <c r="H2" i="9"/>
  <c r="G2" i="9"/>
  <c r="F2" i="9"/>
  <c r="E2" i="9"/>
  <c r="D2" i="9"/>
  <c r="C2" i="9"/>
  <c r="BA2" i="8"/>
  <c r="AZ2" i="8"/>
  <c r="AY2" i="8"/>
  <c r="AX2" i="8"/>
  <c r="AW2" i="8"/>
  <c r="AV2" i="8"/>
  <c r="AU2" i="8"/>
  <c r="AT2" i="8"/>
  <c r="AS2" i="8"/>
  <c r="AR2" i="8"/>
  <c r="AQ2" i="8"/>
  <c r="AP2" i="8"/>
  <c r="AO2" i="8"/>
  <c r="AN2" i="8"/>
  <c r="AM2" i="8"/>
  <c r="AL2" i="8"/>
  <c r="AK2" i="8"/>
  <c r="AJ2" i="8"/>
  <c r="AI2" i="8"/>
  <c r="AH2" i="8"/>
  <c r="AG2" i="8"/>
  <c r="AF2" i="8"/>
  <c r="AE2" i="8"/>
  <c r="AD2" i="8"/>
  <c r="AC2" i="8"/>
  <c r="AB2" i="8"/>
  <c r="AA2" i="8"/>
  <c r="Z2" i="8"/>
  <c r="Y2" i="8"/>
  <c r="X2" i="8"/>
  <c r="W2" i="8"/>
  <c r="V2" i="8"/>
  <c r="U2" i="8"/>
  <c r="T2" i="8"/>
  <c r="S2" i="8"/>
  <c r="R2" i="8"/>
  <c r="Q2" i="8"/>
  <c r="P2" i="8"/>
  <c r="O2" i="8"/>
  <c r="N2" i="8"/>
  <c r="M2" i="8"/>
  <c r="L2" i="8"/>
  <c r="K2" i="8"/>
  <c r="J2" i="8"/>
  <c r="I2" i="8"/>
  <c r="H2" i="8"/>
  <c r="G2" i="8"/>
  <c r="F2" i="8"/>
  <c r="E2" i="8"/>
  <c r="D2" i="8"/>
  <c r="C2" i="8"/>
  <c r="W112" i="4"/>
  <c r="V112" i="4"/>
  <c r="U112" i="4"/>
  <c r="T112" i="4"/>
  <c r="S112" i="4"/>
  <c r="R112" i="4"/>
  <c r="Q112" i="4"/>
  <c r="P112" i="4"/>
  <c r="O112" i="4"/>
  <c r="N112" i="4"/>
  <c r="M112" i="4"/>
  <c r="L112" i="4"/>
  <c r="K112" i="4"/>
  <c r="J112" i="4"/>
  <c r="I112" i="4"/>
  <c r="H112" i="4"/>
  <c r="G112" i="4"/>
  <c r="F112" i="4"/>
  <c r="E112" i="4"/>
  <c r="D112" i="4"/>
  <c r="C112" i="4"/>
  <c r="W111" i="4"/>
  <c r="V111" i="4"/>
  <c r="U111" i="4"/>
  <c r="T111" i="4"/>
  <c r="S111" i="4"/>
  <c r="R111" i="4"/>
  <c r="Q111" i="4"/>
  <c r="P111" i="4"/>
  <c r="O111" i="4"/>
  <c r="N111" i="4"/>
  <c r="M111" i="4"/>
  <c r="L111" i="4"/>
  <c r="K111" i="4"/>
  <c r="J111" i="4"/>
  <c r="I111" i="4"/>
  <c r="H111" i="4"/>
  <c r="G111" i="4"/>
  <c r="F111" i="4"/>
  <c r="E111" i="4"/>
  <c r="D111" i="4"/>
  <c r="C111" i="4"/>
  <c r="W110" i="4"/>
  <c r="V110" i="4"/>
  <c r="U110" i="4"/>
  <c r="T110" i="4"/>
  <c r="S110" i="4"/>
  <c r="R110" i="4"/>
  <c r="Q110" i="4"/>
  <c r="P110" i="4"/>
  <c r="O110" i="4"/>
  <c r="N110" i="4"/>
  <c r="M110" i="4"/>
  <c r="L110" i="4"/>
  <c r="K110" i="4"/>
  <c r="J110" i="4"/>
  <c r="I110" i="4"/>
  <c r="H110" i="4"/>
  <c r="G110" i="4"/>
  <c r="F110" i="4"/>
  <c r="E110" i="4"/>
  <c r="D110" i="4"/>
  <c r="C110" i="4"/>
  <c r="W107" i="4"/>
  <c r="V107" i="4"/>
  <c r="U107" i="4"/>
  <c r="T107" i="4"/>
  <c r="S107" i="4"/>
  <c r="R107" i="4"/>
  <c r="Q107" i="4"/>
  <c r="P107" i="4"/>
  <c r="O107" i="4"/>
  <c r="N107" i="4"/>
  <c r="M107" i="4"/>
  <c r="L107" i="4"/>
  <c r="K107" i="4"/>
  <c r="J107" i="4"/>
  <c r="I107" i="4"/>
  <c r="H107" i="4"/>
  <c r="G107" i="4"/>
  <c r="F107" i="4"/>
  <c r="E107" i="4"/>
  <c r="D107" i="4"/>
  <c r="C107" i="4"/>
  <c r="W106" i="4"/>
  <c r="V106" i="4"/>
  <c r="U106" i="4"/>
  <c r="T106" i="4"/>
  <c r="S106" i="4"/>
  <c r="R106" i="4"/>
  <c r="Q106" i="4"/>
  <c r="P106" i="4"/>
  <c r="O106" i="4"/>
  <c r="N106" i="4"/>
  <c r="M106" i="4"/>
  <c r="L106" i="4"/>
  <c r="K106" i="4"/>
  <c r="J106" i="4"/>
  <c r="I106" i="4"/>
  <c r="H106" i="4"/>
  <c r="G106" i="4"/>
  <c r="F106" i="4"/>
  <c r="E106" i="4"/>
  <c r="D106" i="4"/>
  <c r="C106" i="4"/>
  <c r="W105" i="4"/>
  <c r="V105" i="4"/>
  <c r="U105" i="4"/>
  <c r="T105" i="4"/>
  <c r="S105" i="4"/>
  <c r="R105" i="4"/>
  <c r="Q105" i="4"/>
  <c r="P105" i="4"/>
  <c r="O105" i="4"/>
  <c r="N105" i="4"/>
  <c r="M105" i="4"/>
  <c r="L105" i="4"/>
  <c r="K105" i="4"/>
  <c r="J105" i="4"/>
  <c r="I105" i="4"/>
  <c r="H105" i="4"/>
  <c r="G105" i="4"/>
  <c r="F105" i="4"/>
  <c r="E105" i="4"/>
  <c r="D105" i="4"/>
  <c r="C105" i="4"/>
  <c r="W102" i="4"/>
  <c r="V102" i="4"/>
  <c r="U102" i="4"/>
  <c r="T102" i="4"/>
  <c r="S102" i="4"/>
  <c r="R102" i="4"/>
  <c r="Q102" i="4"/>
  <c r="P102" i="4"/>
  <c r="O102" i="4"/>
  <c r="N102" i="4"/>
  <c r="M102" i="4"/>
  <c r="L102" i="4"/>
  <c r="K102" i="4"/>
  <c r="J102" i="4"/>
  <c r="I102" i="4"/>
  <c r="H102" i="4"/>
  <c r="G102" i="4"/>
  <c r="F102" i="4"/>
  <c r="E102" i="4"/>
  <c r="D102" i="4"/>
  <c r="C102" i="4"/>
  <c r="W101" i="4"/>
  <c r="V101" i="4"/>
  <c r="U101" i="4"/>
  <c r="T101" i="4"/>
  <c r="S101" i="4"/>
  <c r="R101" i="4"/>
  <c r="Q101" i="4"/>
  <c r="P101" i="4"/>
  <c r="O101" i="4"/>
  <c r="N101" i="4"/>
  <c r="M101" i="4"/>
  <c r="L101" i="4"/>
  <c r="K101" i="4"/>
  <c r="J101" i="4"/>
  <c r="I101" i="4"/>
  <c r="H101" i="4"/>
  <c r="G101" i="4"/>
  <c r="F101" i="4"/>
  <c r="E101" i="4"/>
  <c r="D101" i="4"/>
  <c r="C101" i="4"/>
  <c r="W97" i="4"/>
  <c r="V97" i="4"/>
  <c r="U97" i="4"/>
  <c r="T97" i="4"/>
  <c r="S97" i="4"/>
  <c r="R97" i="4"/>
  <c r="Q97" i="4"/>
  <c r="P97" i="4"/>
  <c r="O97" i="4"/>
  <c r="N97" i="4"/>
  <c r="M97" i="4"/>
  <c r="L97" i="4"/>
  <c r="K97" i="4"/>
  <c r="J97" i="4"/>
  <c r="I97" i="4"/>
  <c r="H97" i="4"/>
  <c r="G97" i="4"/>
  <c r="F97" i="4"/>
  <c r="E97" i="4"/>
  <c r="D97" i="4"/>
  <c r="C97" i="4"/>
  <c r="V96" i="4"/>
  <c r="U96" i="4"/>
  <c r="T96" i="4"/>
  <c r="S96" i="4"/>
  <c r="R96" i="4"/>
  <c r="Q96" i="4"/>
  <c r="P96" i="4"/>
  <c r="O96" i="4"/>
  <c r="N96" i="4"/>
  <c r="M96" i="4"/>
  <c r="L96" i="4"/>
  <c r="K96" i="4"/>
  <c r="J96" i="4"/>
  <c r="I96" i="4"/>
  <c r="H96" i="4"/>
  <c r="G96" i="4"/>
  <c r="F96" i="4"/>
  <c r="E96" i="4"/>
  <c r="D96" i="4"/>
  <c r="C96" i="4"/>
  <c r="W95" i="4"/>
  <c r="V95" i="4"/>
  <c r="U95" i="4"/>
  <c r="T95" i="4"/>
  <c r="S95" i="4"/>
  <c r="R95" i="4"/>
  <c r="Q95" i="4"/>
  <c r="P95" i="4"/>
  <c r="O95" i="4"/>
  <c r="N95" i="4"/>
  <c r="M95" i="4"/>
  <c r="L95" i="4"/>
  <c r="K95" i="4"/>
  <c r="J95" i="4"/>
  <c r="I95" i="4"/>
  <c r="H95" i="4"/>
  <c r="G95" i="4"/>
  <c r="F95" i="4"/>
  <c r="E95" i="4"/>
  <c r="D95" i="4"/>
  <c r="C95" i="4"/>
  <c r="W94" i="4"/>
  <c r="V94" i="4"/>
  <c r="U94" i="4"/>
  <c r="T94" i="4"/>
  <c r="S94" i="4"/>
  <c r="R94" i="4"/>
  <c r="Q94" i="4"/>
  <c r="P94" i="4"/>
  <c r="O94" i="4"/>
  <c r="N94" i="4"/>
  <c r="M94" i="4"/>
  <c r="L94" i="4"/>
  <c r="K94" i="4"/>
  <c r="J94" i="4"/>
  <c r="I94" i="4"/>
  <c r="H94" i="4"/>
  <c r="G94" i="4"/>
  <c r="F94" i="4"/>
  <c r="E94" i="4"/>
  <c r="D94" i="4"/>
  <c r="C94" i="4"/>
  <c r="W93" i="4"/>
  <c r="V93" i="4"/>
  <c r="U93" i="4"/>
  <c r="T93" i="4"/>
  <c r="S93" i="4"/>
  <c r="R93" i="4"/>
  <c r="Q93" i="4"/>
  <c r="P93" i="4"/>
  <c r="O93" i="4"/>
  <c r="N93" i="4"/>
  <c r="M93" i="4"/>
  <c r="L93" i="4"/>
  <c r="K93" i="4"/>
  <c r="J93" i="4"/>
  <c r="I93" i="4"/>
  <c r="H93" i="4"/>
  <c r="G93" i="4"/>
  <c r="F93" i="4"/>
  <c r="E93" i="4"/>
  <c r="D93" i="4"/>
  <c r="C93" i="4"/>
  <c r="W92" i="4"/>
  <c r="V92" i="4"/>
  <c r="U92" i="4"/>
  <c r="T92" i="4"/>
  <c r="S92" i="4"/>
  <c r="R92" i="4"/>
  <c r="Q92" i="4"/>
  <c r="P92" i="4"/>
  <c r="O92" i="4"/>
  <c r="N92" i="4"/>
  <c r="M92" i="4"/>
  <c r="L92" i="4"/>
  <c r="K92" i="4"/>
  <c r="J92" i="4"/>
  <c r="I92" i="4"/>
  <c r="H92" i="4"/>
  <c r="G92" i="4"/>
  <c r="F92" i="4"/>
  <c r="E92" i="4"/>
  <c r="D92" i="4"/>
  <c r="C92" i="4"/>
  <c r="W91" i="4"/>
  <c r="V91" i="4"/>
  <c r="U91" i="4"/>
  <c r="T91" i="4"/>
  <c r="S91" i="4"/>
  <c r="R91" i="4"/>
  <c r="Q91" i="4"/>
  <c r="P91" i="4"/>
  <c r="O91" i="4"/>
  <c r="N91" i="4"/>
  <c r="M91" i="4"/>
  <c r="L91" i="4"/>
  <c r="K91" i="4"/>
  <c r="J91" i="4"/>
  <c r="I91" i="4"/>
  <c r="H91" i="4"/>
  <c r="G91" i="4"/>
  <c r="F91" i="4"/>
  <c r="E91" i="4"/>
  <c r="D91" i="4"/>
  <c r="C91" i="4"/>
  <c r="W89" i="4"/>
  <c r="V89" i="4"/>
  <c r="U89" i="4"/>
  <c r="T89" i="4"/>
  <c r="S89" i="4"/>
  <c r="R89" i="4"/>
  <c r="Q89" i="4"/>
  <c r="P89" i="4"/>
  <c r="O89" i="4"/>
  <c r="N89" i="4"/>
  <c r="M89" i="4"/>
  <c r="L89" i="4"/>
  <c r="K89" i="4"/>
  <c r="J89" i="4"/>
  <c r="I89" i="4"/>
  <c r="H89" i="4"/>
  <c r="G89" i="4"/>
  <c r="F89" i="4"/>
  <c r="E89" i="4"/>
  <c r="D89" i="4"/>
  <c r="C89" i="4"/>
  <c r="W88" i="4"/>
  <c r="V88" i="4"/>
  <c r="U88" i="4"/>
  <c r="T88" i="4"/>
  <c r="S88" i="4"/>
  <c r="R88" i="4"/>
  <c r="Q88" i="4"/>
  <c r="P88" i="4"/>
  <c r="O88" i="4"/>
  <c r="N88" i="4"/>
  <c r="M88" i="4"/>
  <c r="L88" i="4"/>
  <c r="K88" i="4"/>
  <c r="J88" i="4"/>
  <c r="I88" i="4"/>
  <c r="H88" i="4"/>
  <c r="G88" i="4"/>
  <c r="F88" i="4"/>
  <c r="E88" i="4"/>
  <c r="D88" i="4"/>
  <c r="C88" i="4"/>
  <c r="W87" i="4"/>
  <c r="V87" i="4"/>
  <c r="U87" i="4"/>
  <c r="T87" i="4"/>
  <c r="S87" i="4"/>
  <c r="R87" i="4"/>
  <c r="Q87" i="4"/>
  <c r="P87" i="4"/>
  <c r="O87" i="4"/>
  <c r="N87" i="4"/>
  <c r="M87" i="4"/>
  <c r="L87" i="4"/>
  <c r="K87" i="4"/>
  <c r="J87" i="4"/>
  <c r="I87" i="4"/>
  <c r="H87" i="4"/>
  <c r="G87" i="4"/>
  <c r="F87" i="4"/>
  <c r="E87" i="4"/>
  <c r="D87" i="4"/>
  <c r="C87" i="4"/>
  <c r="V85" i="4"/>
  <c r="U85" i="4"/>
  <c r="T85" i="4"/>
  <c r="S85" i="4"/>
  <c r="R85" i="4"/>
  <c r="Q85" i="4"/>
  <c r="P85" i="4"/>
  <c r="O85" i="4"/>
  <c r="N85" i="4"/>
  <c r="M85" i="4"/>
  <c r="L85" i="4"/>
  <c r="K85" i="4"/>
  <c r="J85" i="4"/>
  <c r="I85" i="4"/>
  <c r="H85" i="4"/>
  <c r="G85" i="4"/>
  <c r="F85" i="4"/>
  <c r="E85" i="4"/>
  <c r="D85" i="4"/>
  <c r="C85" i="4"/>
  <c r="V84" i="4"/>
  <c r="U84" i="4"/>
  <c r="T84" i="4"/>
  <c r="S84" i="4"/>
  <c r="R84" i="4"/>
  <c r="Q84" i="4"/>
  <c r="P84" i="4"/>
  <c r="O84" i="4"/>
  <c r="N84" i="4"/>
  <c r="M84" i="4"/>
  <c r="L84" i="4"/>
  <c r="K84" i="4"/>
  <c r="J84" i="4"/>
  <c r="I84" i="4"/>
  <c r="H84" i="4"/>
  <c r="G84" i="4"/>
  <c r="F84" i="4"/>
  <c r="E84" i="4"/>
  <c r="D84" i="4"/>
  <c r="C84" i="4"/>
  <c r="V83" i="4"/>
  <c r="U83" i="4"/>
  <c r="T83" i="4"/>
  <c r="S83" i="4"/>
  <c r="R83" i="4"/>
  <c r="Q83" i="4"/>
  <c r="P83" i="4"/>
  <c r="O83" i="4"/>
  <c r="N83" i="4"/>
  <c r="M83" i="4"/>
  <c r="L83" i="4"/>
  <c r="K83" i="4"/>
  <c r="J83" i="4"/>
  <c r="I83" i="4"/>
  <c r="H83" i="4"/>
  <c r="G83" i="4"/>
  <c r="F83" i="4"/>
  <c r="E83" i="4"/>
  <c r="D83" i="4"/>
  <c r="C83" i="4"/>
  <c r="V82" i="4"/>
  <c r="U82" i="4"/>
  <c r="T82" i="4"/>
  <c r="S82" i="4"/>
  <c r="R82" i="4"/>
  <c r="Q82" i="4"/>
  <c r="P82" i="4"/>
  <c r="O82" i="4"/>
  <c r="N82" i="4"/>
  <c r="M82" i="4"/>
  <c r="L82" i="4"/>
  <c r="K82" i="4"/>
  <c r="J82" i="4"/>
  <c r="I82" i="4"/>
  <c r="H82" i="4"/>
  <c r="G82" i="4"/>
  <c r="F82" i="4"/>
  <c r="E82" i="4"/>
  <c r="D82" i="4"/>
  <c r="C82" i="4"/>
  <c r="W80" i="4"/>
  <c r="V80" i="4"/>
  <c r="U80" i="4"/>
  <c r="T80" i="4"/>
  <c r="S80" i="4"/>
  <c r="R80" i="4"/>
  <c r="Q80" i="4"/>
  <c r="P80" i="4"/>
  <c r="O80" i="4"/>
  <c r="N80" i="4"/>
  <c r="M80" i="4"/>
  <c r="L80" i="4"/>
  <c r="K80" i="4"/>
  <c r="J80" i="4"/>
  <c r="I80" i="4"/>
  <c r="H80" i="4"/>
  <c r="G80" i="4"/>
  <c r="F80" i="4"/>
  <c r="E80" i="4"/>
  <c r="D80" i="4"/>
  <c r="C80" i="4"/>
  <c r="V79" i="4"/>
  <c r="U79" i="4"/>
  <c r="T79" i="4"/>
  <c r="S79" i="4"/>
  <c r="R79" i="4"/>
  <c r="Q79" i="4"/>
  <c r="P79" i="4"/>
  <c r="O79" i="4"/>
  <c r="N79" i="4"/>
  <c r="M79" i="4"/>
  <c r="L79" i="4"/>
  <c r="K79" i="4"/>
  <c r="J79" i="4"/>
  <c r="I79" i="4"/>
  <c r="H79" i="4"/>
  <c r="G79" i="4"/>
  <c r="F79" i="4"/>
  <c r="E79" i="4"/>
  <c r="D79" i="4"/>
  <c r="C79" i="4"/>
  <c r="W78" i="4"/>
  <c r="V78" i="4"/>
  <c r="U78" i="4"/>
  <c r="T78" i="4"/>
  <c r="S78" i="4"/>
  <c r="R78" i="4"/>
  <c r="Q78" i="4"/>
  <c r="P78" i="4"/>
  <c r="O78" i="4"/>
  <c r="N78" i="4"/>
  <c r="M78" i="4"/>
  <c r="L78" i="4"/>
  <c r="K78" i="4"/>
  <c r="J78" i="4"/>
  <c r="I78" i="4"/>
  <c r="H78" i="4"/>
  <c r="G78" i="4"/>
  <c r="F78" i="4"/>
  <c r="E78" i="4"/>
  <c r="D78" i="4"/>
  <c r="C78" i="4"/>
  <c r="W77" i="4"/>
  <c r="V77" i="4"/>
  <c r="U77" i="4"/>
  <c r="T77" i="4"/>
  <c r="S77" i="4"/>
  <c r="R77" i="4"/>
  <c r="Q77" i="4"/>
  <c r="P77" i="4"/>
  <c r="O77" i="4"/>
  <c r="N77" i="4"/>
  <c r="M77" i="4"/>
  <c r="L77" i="4"/>
  <c r="K77" i="4"/>
  <c r="J77" i="4"/>
  <c r="I77" i="4"/>
  <c r="H77" i="4"/>
  <c r="G77" i="4"/>
  <c r="F77" i="4"/>
  <c r="E77" i="4"/>
  <c r="D77" i="4"/>
  <c r="C77" i="4"/>
  <c r="W76" i="4"/>
  <c r="V76" i="4"/>
  <c r="U76" i="4"/>
  <c r="T76" i="4"/>
  <c r="S76" i="4"/>
  <c r="R76" i="4"/>
  <c r="Q76" i="4"/>
  <c r="P76" i="4"/>
  <c r="O76" i="4"/>
  <c r="N76" i="4"/>
  <c r="M76" i="4"/>
  <c r="L76" i="4"/>
  <c r="K76" i="4"/>
  <c r="J76" i="4"/>
  <c r="I76" i="4"/>
  <c r="H76" i="4"/>
  <c r="G76" i="4"/>
  <c r="F76" i="4"/>
  <c r="E76" i="4"/>
  <c r="D76" i="4"/>
  <c r="C76" i="4"/>
  <c r="W75" i="4"/>
  <c r="V75" i="4"/>
  <c r="U75" i="4"/>
  <c r="T75" i="4"/>
  <c r="S75" i="4"/>
  <c r="R75" i="4"/>
  <c r="Q75" i="4"/>
  <c r="P75" i="4"/>
  <c r="O75" i="4"/>
  <c r="N75" i="4"/>
  <c r="M75" i="4"/>
  <c r="L75" i="4"/>
  <c r="K75" i="4"/>
  <c r="J75" i="4"/>
  <c r="I75" i="4"/>
  <c r="H75" i="4"/>
  <c r="G75" i="4"/>
  <c r="F75" i="4"/>
  <c r="E75" i="4"/>
  <c r="D75" i="4"/>
  <c r="C75" i="4"/>
  <c r="W74" i="4"/>
  <c r="V74" i="4"/>
  <c r="U74" i="4"/>
  <c r="T74" i="4"/>
  <c r="S74" i="4"/>
  <c r="R74" i="4"/>
  <c r="Q74" i="4"/>
  <c r="P74" i="4"/>
  <c r="O74" i="4"/>
  <c r="N74" i="4"/>
  <c r="M74" i="4"/>
  <c r="L74" i="4"/>
  <c r="K74" i="4"/>
  <c r="J74" i="4"/>
  <c r="I74" i="4"/>
  <c r="H74" i="4"/>
  <c r="G74" i="4"/>
  <c r="F74" i="4"/>
  <c r="E74" i="4"/>
  <c r="D74" i="4"/>
  <c r="C74" i="4"/>
  <c r="W71" i="4"/>
  <c r="V71" i="4"/>
  <c r="U71" i="4"/>
  <c r="T71" i="4"/>
  <c r="S71" i="4"/>
  <c r="R71" i="4"/>
  <c r="Q71" i="4"/>
  <c r="P71" i="4"/>
  <c r="O71" i="4"/>
  <c r="N71" i="4"/>
  <c r="M71" i="4"/>
  <c r="L71" i="4"/>
  <c r="K71" i="4"/>
  <c r="J71" i="4"/>
  <c r="I71" i="4"/>
  <c r="H71" i="4"/>
  <c r="G71" i="4"/>
  <c r="F71" i="4"/>
  <c r="E71" i="4"/>
  <c r="D71" i="4"/>
  <c r="C71" i="4"/>
  <c r="W70" i="4"/>
  <c r="V70" i="4"/>
  <c r="U70" i="4"/>
  <c r="T70" i="4"/>
  <c r="S70" i="4"/>
  <c r="R70" i="4"/>
  <c r="Q70" i="4"/>
  <c r="P70" i="4"/>
  <c r="O70" i="4"/>
  <c r="N70" i="4"/>
  <c r="M70" i="4"/>
  <c r="L70" i="4"/>
  <c r="K70" i="4"/>
  <c r="J70" i="4"/>
  <c r="I70" i="4"/>
  <c r="H70" i="4"/>
  <c r="G70" i="4"/>
  <c r="F70" i="4"/>
  <c r="E70" i="4"/>
  <c r="D70" i="4"/>
  <c r="C70" i="4"/>
  <c r="W69" i="4"/>
  <c r="V69" i="4"/>
  <c r="U69" i="4"/>
  <c r="T69" i="4"/>
  <c r="S69" i="4"/>
  <c r="R69" i="4"/>
  <c r="Q69" i="4"/>
  <c r="P69" i="4"/>
  <c r="O69" i="4"/>
  <c r="N69" i="4"/>
  <c r="M69" i="4"/>
  <c r="L69" i="4"/>
  <c r="K69" i="4"/>
  <c r="J69" i="4"/>
  <c r="I69" i="4"/>
  <c r="H69" i="4"/>
  <c r="G69" i="4"/>
  <c r="F69" i="4"/>
  <c r="E69" i="4"/>
  <c r="D69" i="4"/>
  <c r="C69" i="4"/>
  <c r="W68" i="4"/>
  <c r="V68" i="4"/>
  <c r="U68" i="4"/>
  <c r="T68" i="4"/>
  <c r="S68" i="4"/>
  <c r="R68" i="4"/>
  <c r="Q68" i="4"/>
  <c r="P68" i="4"/>
  <c r="O68" i="4"/>
  <c r="N68" i="4"/>
  <c r="M68" i="4"/>
  <c r="L68" i="4"/>
  <c r="K68" i="4"/>
  <c r="J68" i="4"/>
  <c r="I68" i="4"/>
  <c r="H68" i="4"/>
  <c r="G68" i="4"/>
  <c r="F68" i="4"/>
  <c r="E68" i="4"/>
  <c r="D68" i="4"/>
  <c r="C68" i="4"/>
  <c r="V65" i="4"/>
  <c r="U65" i="4"/>
  <c r="T65" i="4"/>
  <c r="S65" i="4"/>
  <c r="R65" i="4"/>
  <c r="Q65" i="4"/>
  <c r="P65" i="4"/>
  <c r="O65" i="4"/>
  <c r="N65" i="4"/>
  <c r="M65" i="4"/>
  <c r="L65" i="4"/>
  <c r="K65" i="4"/>
  <c r="J65" i="4"/>
  <c r="I65" i="4"/>
  <c r="H65" i="4"/>
  <c r="G65" i="4"/>
  <c r="F65" i="4"/>
  <c r="E65" i="4"/>
  <c r="D65" i="4"/>
  <c r="C65" i="4"/>
  <c r="W64" i="4"/>
  <c r="V64" i="4"/>
  <c r="U64" i="4"/>
  <c r="T64" i="4"/>
  <c r="S64" i="4"/>
  <c r="R64" i="4"/>
  <c r="Q64" i="4"/>
  <c r="P64" i="4"/>
  <c r="O64" i="4"/>
  <c r="N64" i="4"/>
  <c r="M64" i="4"/>
  <c r="L64" i="4"/>
  <c r="K64" i="4"/>
  <c r="J64" i="4"/>
  <c r="I64" i="4"/>
  <c r="H64" i="4"/>
  <c r="G64" i="4"/>
  <c r="F64" i="4"/>
  <c r="E64" i="4"/>
  <c r="D64" i="4"/>
  <c r="C64" i="4"/>
  <c r="V63" i="4"/>
  <c r="U63" i="4"/>
  <c r="T63" i="4"/>
  <c r="S63" i="4"/>
  <c r="R63" i="4"/>
  <c r="Q63" i="4"/>
  <c r="P63" i="4"/>
  <c r="O63" i="4"/>
  <c r="N63" i="4"/>
  <c r="M63" i="4"/>
  <c r="L63" i="4"/>
  <c r="K63" i="4"/>
  <c r="J63" i="4"/>
  <c r="I63" i="4"/>
  <c r="H63" i="4"/>
  <c r="G63" i="4"/>
  <c r="F63" i="4"/>
  <c r="E63" i="4"/>
  <c r="D63" i="4"/>
  <c r="C63" i="4"/>
  <c r="W62" i="4"/>
  <c r="V62" i="4"/>
  <c r="U62" i="4"/>
  <c r="T62" i="4"/>
  <c r="S62" i="4"/>
  <c r="R62" i="4"/>
  <c r="Q62" i="4"/>
  <c r="P62" i="4"/>
  <c r="O62" i="4"/>
  <c r="N62" i="4"/>
  <c r="M62" i="4"/>
  <c r="L62" i="4"/>
  <c r="K62" i="4"/>
  <c r="J62" i="4"/>
  <c r="I62" i="4"/>
  <c r="H62" i="4"/>
  <c r="G62" i="4"/>
  <c r="F62" i="4"/>
  <c r="E62" i="4"/>
  <c r="D62" i="4"/>
  <c r="C62" i="4"/>
  <c r="W61" i="4"/>
  <c r="V61" i="4"/>
  <c r="U61" i="4"/>
  <c r="T61" i="4"/>
  <c r="S61" i="4"/>
  <c r="R61" i="4"/>
  <c r="Q61" i="4"/>
  <c r="P61" i="4"/>
  <c r="O61" i="4"/>
  <c r="N61" i="4"/>
  <c r="M61" i="4"/>
  <c r="L61" i="4"/>
  <c r="K61" i="4"/>
  <c r="J61" i="4"/>
  <c r="I61" i="4"/>
  <c r="H61" i="4"/>
  <c r="G61" i="4"/>
  <c r="F61" i="4"/>
  <c r="E61" i="4"/>
  <c r="D61" i="4"/>
  <c r="C61" i="4"/>
  <c r="V59" i="4"/>
  <c r="U59" i="4"/>
  <c r="T59" i="4"/>
  <c r="S59" i="4"/>
  <c r="R59" i="4"/>
  <c r="Q59" i="4"/>
  <c r="P59" i="4"/>
  <c r="O59" i="4"/>
  <c r="N59" i="4"/>
  <c r="M59" i="4"/>
  <c r="L59" i="4"/>
  <c r="K59" i="4"/>
  <c r="J59" i="4"/>
  <c r="I59" i="4"/>
  <c r="H59" i="4"/>
  <c r="G59" i="4"/>
  <c r="F59" i="4"/>
  <c r="E59" i="4"/>
  <c r="D59" i="4"/>
  <c r="C59" i="4"/>
  <c r="W58" i="4"/>
  <c r="V58" i="4"/>
  <c r="U58" i="4"/>
  <c r="T58" i="4"/>
  <c r="S58" i="4"/>
  <c r="R58" i="4"/>
  <c r="Q58" i="4"/>
  <c r="P58" i="4"/>
  <c r="O58" i="4"/>
  <c r="N58" i="4"/>
  <c r="M58" i="4"/>
  <c r="L58" i="4"/>
  <c r="K58" i="4"/>
  <c r="J58" i="4"/>
  <c r="I58" i="4"/>
  <c r="H58" i="4"/>
  <c r="G58" i="4"/>
  <c r="F58" i="4"/>
  <c r="E58" i="4"/>
  <c r="D58" i="4"/>
  <c r="C58" i="4"/>
  <c r="W57" i="4"/>
  <c r="V57" i="4"/>
  <c r="U57" i="4"/>
  <c r="T57" i="4"/>
  <c r="S57" i="4"/>
  <c r="R57" i="4"/>
  <c r="Q57" i="4"/>
  <c r="P57" i="4"/>
  <c r="O57" i="4"/>
  <c r="N57" i="4"/>
  <c r="M57" i="4"/>
  <c r="L57" i="4"/>
  <c r="K57" i="4"/>
  <c r="J57" i="4"/>
  <c r="I57" i="4"/>
  <c r="H57" i="4"/>
  <c r="G57" i="4"/>
  <c r="F57" i="4"/>
  <c r="E57" i="4"/>
  <c r="D57" i="4"/>
  <c r="C57" i="4"/>
  <c r="W56" i="4"/>
  <c r="V56" i="4"/>
  <c r="U56" i="4"/>
  <c r="T56" i="4"/>
  <c r="S56" i="4"/>
  <c r="R56" i="4"/>
  <c r="Q56" i="4"/>
  <c r="P56" i="4"/>
  <c r="O56" i="4"/>
  <c r="N56" i="4"/>
  <c r="M56" i="4"/>
  <c r="L56" i="4"/>
  <c r="K56" i="4"/>
  <c r="J56" i="4"/>
  <c r="I56" i="4"/>
  <c r="H56" i="4"/>
  <c r="G56" i="4"/>
  <c r="F56" i="4"/>
  <c r="E56" i="4"/>
  <c r="D56" i="4"/>
  <c r="C56" i="4"/>
  <c r="W55" i="4"/>
  <c r="V55" i="4"/>
  <c r="U55" i="4"/>
  <c r="T55" i="4"/>
  <c r="S55" i="4"/>
  <c r="R55" i="4"/>
  <c r="Q55" i="4"/>
  <c r="P55" i="4"/>
  <c r="O55" i="4"/>
  <c r="N55" i="4"/>
  <c r="M55" i="4"/>
  <c r="L55" i="4"/>
  <c r="K55" i="4"/>
  <c r="J55" i="4"/>
  <c r="I55" i="4"/>
  <c r="H55" i="4"/>
  <c r="G55" i="4"/>
  <c r="F55" i="4"/>
  <c r="E55" i="4"/>
  <c r="D55" i="4"/>
  <c r="C55" i="4"/>
  <c r="W54" i="4"/>
  <c r="V54" i="4"/>
  <c r="U54" i="4"/>
  <c r="T54" i="4"/>
  <c r="S54" i="4"/>
  <c r="R54" i="4"/>
  <c r="Q54" i="4"/>
  <c r="P54" i="4"/>
  <c r="O54" i="4"/>
  <c r="N54" i="4"/>
  <c r="M54" i="4"/>
  <c r="L54" i="4"/>
  <c r="K54" i="4"/>
  <c r="J54" i="4"/>
  <c r="I54" i="4"/>
  <c r="H54" i="4"/>
  <c r="G54" i="4"/>
  <c r="F54" i="4"/>
  <c r="E54" i="4"/>
  <c r="D54" i="4"/>
  <c r="C54" i="4"/>
  <c r="W53" i="4"/>
  <c r="V53" i="4"/>
  <c r="U53" i="4"/>
  <c r="T53" i="4"/>
  <c r="S53" i="4"/>
  <c r="R53" i="4"/>
  <c r="Q53" i="4"/>
  <c r="P53" i="4"/>
  <c r="O53" i="4"/>
  <c r="N53" i="4"/>
  <c r="M53" i="4"/>
  <c r="L53" i="4"/>
  <c r="K53" i="4"/>
  <c r="J53" i="4"/>
  <c r="I53" i="4"/>
  <c r="H53" i="4"/>
  <c r="G53" i="4"/>
  <c r="F53" i="4"/>
  <c r="E53" i="4"/>
  <c r="D53" i="4"/>
  <c r="C53" i="4"/>
  <c r="W50" i="4"/>
  <c r="V50" i="4"/>
  <c r="U50" i="4"/>
  <c r="T50" i="4"/>
  <c r="S50" i="4"/>
  <c r="R50" i="4"/>
  <c r="Q50" i="4"/>
  <c r="P50" i="4"/>
  <c r="O50" i="4"/>
  <c r="N50" i="4"/>
  <c r="M50" i="4"/>
  <c r="L50" i="4"/>
  <c r="K50" i="4"/>
  <c r="J50" i="4"/>
  <c r="I50" i="4"/>
  <c r="H50" i="4"/>
  <c r="G50" i="4"/>
  <c r="F50" i="4"/>
  <c r="E50" i="4"/>
  <c r="D50" i="4"/>
  <c r="C50" i="4"/>
  <c r="W49" i="4"/>
  <c r="V49" i="4"/>
  <c r="U49" i="4"/>
  <c r="T49" i="4"/>
  <c r="S49" i="4"/>
  <c r="R49" i="4"/>
  <c r="Q49" i="4"/>
  <c r="P49" i="4"/>
  <c r="O49" i="4"/>
  <c r="N49" i="4"/>
  <c r="M49" i="4"/>
  <c r="L49" i="4"/>
  <c r="K49" i="4"/>
  <c r="J49" i="4"/>
  <c r="I49" i="4"/>
  <c r="H49" i="4"/>
  <c r="G49" i="4"/>
  <c r="F49" i="4"/>
  <c r="E49" i="4"/>
  <c r="D49" i="4"/>
  <c r="C49" i="4"/>
  <c r="W48" i="4"/>
  <c r="V48" i="4"/>
  <c r="U48" i="4"/>
  <c r="T48" i="4"/>
  <c r="S48" i="4"/>
  <c r="R48" i="4"/>
  <c r="Q48" i="4"/>
  <c r="P48" i="4"/>
  <c r="O48" i="4"/>
  <c r="N48" i="4"/>
  <c r="M48" i="4"/>
  <c r="L48" i="4"/>
  <c r="K48" i="4"/>
  <c r="J48" i="4"/>
  <c r="I48" i="4"/>
  <c r="H48" i="4"/>
  <c r="G48" i="4"/>
  <c r="F48" i="4"/>
  <c r="E48" i="4"/>
  <c r="D48" i="4"/>
  <c r="C48" i="4"/>
  <c r="W47" i="4"/>
  <c r="V47" i="4"/>
  <c r="U47" i="4"/>
  <c r="T47" i="4"/>
  <c r="S47" i="4"/>
  <c r="R47" i="4"/>
  <c r="Q47" i="4"/>
  <c r="P47" i="4"/>
  <c r="O47" i="4"/>
  <c r="N47" i="4"/>
  <c r="M47" i="4"/>
  <c r="L47" i="4"/>
  <c r="K47" i="4"/>
  <c r="J47" i="4"/>
  <c r="I47" i="4"/>
  <c r="H47" i="4"/>
  <c r="G47" i="4"/>
  <c r="F47" i="4"/>
  <c r="E47" i="4"/>
  <c r="D47" i="4"/>
  <c r="C47" i="4"/>
  <c r="W45" i="4"/>
  <c r="V45" i="4"/>
  <c r="U45" i="4"/>
  <c r="T45" i="4"/>
  <c r="S45" i="4"/>
  <c r="R45" i="4"/>
  <c r="Q45" i="4"/>
  <c r="P45" i="4"/>
  <c r="O45" i="4"/>
  <c r="N45" i="4"/>
  <c r="M45" i="4"/>
  <c r="L45" i="4"/>
  <c r="K45" i="4"/>
  <c r="J45" i="4"/>
  <c r="I45" i="4"/>
  <c r="H45" i="4"/>
  <c r="G45" i="4"/>
  <c r="F45" i="4"/>
  <c r="E45" i="4"/>
  <c r="D45" i="4"/>
  <c r="C45" i="4"/>
  <c r="W44" i="4"/>
  <c r="V44" i="4"/>
  <c r="U44" i="4"/>
  <c r="T44" i="4"/>
  <c r="S44" i="4"/>
  <c r="R44" i="4"/>
  <c r="Q44" i="4"/>
  <c r="P44" i="4"/>
  <c r="O44" i="4"/>
  <c r="N44" i="4"/>
  <c r="M44" i="4"/>
  <c r="L44" i="4"/>
  <c r="K44" i="4"/>
  <c r="J44" i="4"/>
  <c r="I44" i="4"/>
  <c r="H44" i="4"/>
  <c r="G44" i="4"/>
  <c r="F44" i="4"/>
  <c r="E44" i="4"/>
  <c r="D44" i="4"/>
  <c r="C44" i="4"/>
  <c r="W43" i="4"/>
  <c r="V43" i="4"/>
  <c r="U43" i="4"/>
  <c r="T43" i="4"/>
  <c r="S43" i="4"/>
  <c r="R43" i="4"/>
  <c r="Q43" i="4"/>
  <c r="P43" i="4"/>
  <c r="O43" i="4"/>
  <c r="N43" i="4"/>
  <c r="M43" i="4"/>
  <c r="L43" i="4"/>
  <c r="K43" i="4"/>
  <c r="J43" i="4"/>
  <c r="I43" i="4"/>
  <c r="H43" i="4"/>
  <c r="G43" i="4"/>
  <c r="F43" i="4"/>
  <c r="E43" i="4"/>
  <c r="D43" i="4"/>
  <c r="C43" i="4"/>
  <c r="W42" i="4"/>
  <c r="V42" i="4"/>
  <c r="U42" i="4"/>
  <c r="T42" i="4"/>
  <c r="S42" i="4"/>
  <c r="R42" i="4"/>
  <c r="Q42" i="4"/>
  <c r="P42" i="4"/>
  <c r="O42" i="4"/>
  <c r="N42" i="4"/>
  <c r="M42" i="4"/>
  <c r="L42" i="4"/>
  <c r="K42" i="4"/>
  <c r="J42" i="4"/>
  <c r="I42" i="4"/>
  <c r="H42" i="4"/>
  <c r="G42" i="4"/>
  <c r="F42" i="4"/>
  <c r="E42" i="4"/>
  <c r="D42" i="4"/>
  <c r="C42" i="4"/>
  <c r="W41" i="4"/>
  <c r="V41" i="4"/>
  <c r="U41" i="4"/>
  <c r="T41" i="4"/>
  <c r="S41" i="4"/>
  <c r="R41" i="4"/>
  <c r="Q41" i="4"/>
  <c r="P41" i="4"/>
  <c r="O41" i="4"/>
  <c r="N41" i="4"/>
  <c r="M41" i="4"/>
  <c r="L41" i="4"/>
  <c r="K41" i="4"/>
  <c r="J41" i="4"/>
  <c r="I41" i="4"/>
  <c r="H41" i="4"/>
  <c r="G41" i="4"/>
  <c r="F41" i="4"/>
  <c r="E41" i="4"/>
  <c r="D41" i="4"/>
  <c r="C41" i="4"/>
  <c r="W39" i="4"/>
  <c r="V39" i="4"/>
  <c r="U39" i="4"/>
  <c r="T39" i="4"/>
  <c r="S39" i="4"/>
  <c r="R39" i="4"/>
  <c r="Q39" i="4"/>
  <c r="P39" i="4"/>
  <c r="O39" i="4"/>
  <c r="N39" i="4"/>
  <c r="M39" i="4"/>
  <c r="L39" i="4"/>
  <c r="K39" i="4"/>
  <c r="J39" i="4"/>
  <c r="I39" i="4"/>
  <c r="H39" i="4"/>
  <c r="G39" i="4"/>
  <c r="F39" i="4"/>
  <c r="E39" i="4"/>
  <c r="D39" i="4"/>
  <c r="C39" i="4"/>
  <c r="W38" i="4"/>
  <c r="V38" i="4"/>
  <c r="U38" i="4"/>
  <c r="T38" i="4"/>
  <c r="S38" i="4"/>
  <c r="R38" i="4"/>
  <c r="Q38" i="4"/>
  <c r="P38" i="4"/>
  <c r="O38" i="4"/>
  <c r="N38" i="4"/>
  <c r="M38" i="4"/>
  <c r="L38" i="4"/>
  <c r="K38" i="4"/>
  <c r="J38" i="4"/>
  <c r="I38" i="4"/>
  <c r="H38" i="4"/>
  <c r="G38" i="4"/>
  <c r="F38" i="4"/>
  <c r="E38" i="4"/>
  <c r="D38" i="4"/>
  <c r="C38" i="4"/>
  <c r="W37" i="4"/>
  <c r="V37" i="4"/>
  <c r="U37" i="4"/>
  <c r="T37" i="4"/>
  <c r="S37" i="4"/>
  <c r="R37" i="4"/>
  <c r="Q37" i="4"/>
  <c r="P37" i="4"/>
  <c r="O37" i="4"/>
  <c r="N37" i="4"/>
  <c r="M37" i="4"/>
  <c r="L37" i="4"/>
  <c r="K37" i="4"/>
  <c r="J37" i="4"/>
  <c r="I37" i="4"/>
  <c r="H37" i="4"/>
  <c r="G37" i="4"/>
  <c r="F37" i="4"/>
  <c r="E37" i="4"/>
  <c r="D37" i="4"/>
  <c r="C37" i="4"/>
  <c r="W36" i="4"/>
  <c r="V36" i="4"/>
  <c r="U36" i="4"/>
  <c r="T36" i="4"/>
  <c r="S36" i="4"/>
  <c r="R36" i="4"/>
  <c r="Q36" i="4"/>
  <c r="P36" i="4"/>
  <c r="O36" i="4"/>
  <c r="N36" i="4"/>
  <c r="M36" i="4"/>
  <c r="L36" i="4"/>
  <c r="K36" i="4"/>
  <c r="J36" i="4"/>
  <c r="I36" i="4"/>
  <c r="H36" i="4"/>
  <c r="G36" i="4"/>
  <c r="F36" i="4"/>
  <c r="E36" i="4"/>
  <c r="D36" i="4"/>
  <c r="C36" i="4"/>
  <c r="V35" i="4"/>
  <c r="U35" i="4"/>
  <c r="T35" i="4"/>
  <c r="S35" i="4"/>
  <c r="R35" i="4"/>
  <c r="Q35" i="4"/>
  <c r="P35" i="4"/>
  <c r="O35" i="4"/>
  <c r="N35" i="4"/>
  <c r="M35" i="4"/>
  <c r="L35" i="4"/>
  <c r="K35" i="4"/>
  <c r="J35" i="4"/>
  <c r="I35" i="4"/>
  <c r="H35" i="4"/>
  <c r="G35" i="4"/>
  <c r="F35" i="4"/>
  <c r="E35" i="4"/>
  <c r="D35" i="4"/>
  <c r="C35" i="4"/>
  <c r="W34" i="4"/>
  <c r="V34" i="4"/>
  <c r="U34" i="4"/>
  <c r="T34" i="4"/>
  <c r="S34" i="4"/>
  <c r="R34" i="4"/>
  <c r="Q34" i="4"/>
  <c r="P34" i="4"/>
  <c r="O34" i="4"/>
  <c r="N34" i="4"/>
  <c r="M34" i="4"/>
  <c r="L34" i="4"/>
  <c r="K34" i="4"/>
  <c r="J34" i="4"/>
  <c r="I34" i="4"/>
  <c r="H34" i="4"/>
  <c r="G34" i="4"/>
  <c r="F34" i="4"/>
  <c r="E34" i="4"/>
  <c r="D34" i="4"/>
  <c r="C34" i="4"/>
  <c r="W33" i="4"/>
  <c r="V33" i="4"/>
  <c r="U33" i="4"/>
  <c r="T33" i="4"/>
  <c r="S33" i="4"/>
  <c r="R33" i="4"/>
  <c r="Q33" i="4"/>
  <c r="P33" i="4"/>
  <c r="O33" i="4"/>
  <c r="N33" i="4"/>
  <c r="M33" i="4"/>
  <c r="L33" i="4"/>
  <c r="K33" i="4"/>
  <c r="J33" i="4"/>
  <c r="I33" i="4"/>
  <c r="H33" i="4"/>
  <c r="G33" i="4"/>
  <c r="F33" i="4"/>
  <c r="E33" i="4"/>
  <c r="D33" i="4"/>
  <c r="C33" i="4"/>
  <c r="AD32" i="4"/>
  <c r="V32" i="4"/>
  <c r="U32" i="4"/>
  <c r="T32" i="4"/>
  <c r="S32" i="4"/>
  <c r="R32" i="4"/>
  <c r="Q32" i="4"/>
  <c r="P32" i="4"/>
  <c r="O32" i="4"/>
  <c r="N32" i="4"/>
  <c r="M32" i="4"/>
  <c r="L32" i="4"/>
  <c r="K32" i="4"/>
  <c r="J32" i="4"/>
  <c r="I32" i="4"/>
  <c r="H32" i="4"/>
  <c r="G32" i="4"/>
  <c r="F32" i="4"/>
  <c r="E32" i="4"/>
  <c r="D32" i="4"/>
  <c r="C32" i="4"/>
  <c r="W31" i="4"/>
  <c r="V31" i="4"/>
  <c r="U31" i="4"/>
  <c r="T31" i="4"/>
  <c r="S31" i="4"/>
  <c r="R31" i="4"/>
  <c r="Q31" i="4"/>
  <c r="P31" i="4"/>
  <c r="O31" i="4"/>
  <c r="N31" i="4"/>
  <c r="M31" i="4"/>
  <c r="L31" i="4"/>
  <c r="K31" i="4"/>
  <c r="J31" i="4"/>
  <c r="I31" i="4"/>
  <c r="H31" i="4"/>
  <c r="G31" i="4"/>
  <c r="F31" i="4"/>
  <c r="E31" i="4"/>
  <c r="D31" i="4"/>
  <c r="C31" i="4"/>
  <c r="AD30" i="4"/>
  <c r="W29" i="4"/>
  <c r="V29" i="4"/>
  <c r="U29" i="4"/>
  <c r="T29" i="4"/>
  <c r="S29" i="4"/>
  <c r="R29" i="4"/>
  <c r="Q29" i="4"/>
  <c r="P29" i="4"/>
  <c r="O29" i="4"/>
  <c r="N29" i="4"/>
  <c r="M29" i="4"/>
  <c r="L29" i="4"/>
  <c r="K29" i="4"/>
  <c r="J29" i="4"/>
  <c r="I29" i="4"/>
  <c r="H29" i="4"/>
  <c r="G29" i="4"/>
  <c r="F29" i="4"/>
  <c r="E29" i="4"/>
  <c r="D29" i="4"/>
  <c r="C29" i="4"/>
  <c r="AD28" i="4"/>
  <c r="W28" i="4"/>
  <c r="V28" i="4"/>
  <c r="U28" i="4"/>
  <c r="T28" i="4"/>
  <c r="S28" i="4"/>
  <c r="R28" i="4"/>
  <c r="Q28" i="4"/>
  <c r="P28" i="4"/>
  <c r="O28" i="4"/>
  <c r="N28" i="4"/>
  <c r="M28" i="4"/>
  <c r="L28" i="4"/>
  <c r="K28" i="4"/>
  <c r="J28" i="4"/>
  <c r="I28" i="4"/>
  <c r="H28" i="4"/>
  <c r="G28" i="4"/>
  <c r="F28" i="4"/>
  <c r="E28" i="4"/>
  <c r="D28" i="4"/>
  <c r="C28" i="4"/>
  <c r="W27" i="4"/>
  <c r="V27" i="4"/>
  <c r="U27" i="4"/>
  <c r="T27" i="4"/>
  <c r="S27" i="4"/>
  <c r="R27" i="4"/>
  <c r="Q27" i="4"/>
  <c r="P27" i="4"/>
  <c r="O27" i="4"/>
  <c r="N27" i="4"/>
  <c r="M27" i="4"/>
  <c r="L27" i="4"/>
  <c r="K27" i="4"/>
  <c r="J27" i="4"/>
  <c r="I27" i="4"/>
  <c r="H27" i="4"/>
  <c r="G27" i="4"/>
  <c r="F27" i="4"/>
  <c r="E27" i="4"/>
  <c r="D27" i="4"/>
  <c r="C27" i="4"/>
  <c r="AD26" i="4"/>
  <c r="W26" i="4"/>
  <c r="V26" i="4"/>
  <c r="U26" i="4"/>
  <c r="T26" i="4"/>
  <c r="S26" i="4"/>
  <c r="R26" i="4"/>
  <c r="Q26" i="4"/>
  <c r="P26" i="4"/>
  <c r="O26" i="4"/>
  <c r="N26" i="4"/>
  <c r="M26" i="4"/>
  <c r="L26" i="4"/>
  <c r="K26" i="4"/>
  <c r="J26" i="4"/>
  <c r="I26" i="4"/>
  <c r="H26" i="4"/>
  <c r="G26" i="4"/>
  <c r="F26" i="4"/>
  <c r="E26" i="4"/>
  <c r="D26" i="4"/>
  <c r="C26" i="4"/>
  <c r="W25" i="4"/>
  <c r="V25" i="4"/>
  <c r="U25" i="4"/>
  <c r="T25" i="4"/>
  <c r="S25" i="4"/>
  <c r="R25" i="4"/>
  <c r="Q25" i="4"/>
  <c r="P25" i="4"/>
  <c r="O25" i="4"/>
  <c r="N25" i="4"/>
  <c r="M25" i="4"/>
  <c r="L25" i="4"/>
  <c r="K25" i="4"/>
  <c r="J25" i="4"/>
  <c r="I25" i="4"/>
  <c r="H25" i="4"/>
  <c r="G25" i="4"/>
  <c r="F25" i="4"/>
  <c r="E25" i="4"/>
  <c r="D25" i="4"/>
  <c r="C25" i="4"/>
  <c r="AD24" i="4"/>
  <c r="AA24" i="4"/>
  <c r="W24" i="4"/>
  <c r="V24" i="4"/>
  <c r="U24" i="4"/>
  <c r="T24" i="4"/>
  <c r="S24" i="4"/>
  <c r="R24" i="4"/>
  <c r="Q24" i="4"/>
  <c r="P24" i="4"/>
  <c r="O24" i="4"/>
  <c r="N24" i="4"/>
  <c r="M24" i="4"/>
  <c r="L24" i="4"/>
  <c r="K24" i="4"/>
  <c r="J24" i="4"/>
  <c r="I24" i="4"/>
  <c r="H24" i="4"/>
  <c r="G24" i="4"/>
  <c r="F24" i="4"/>
  <c r="E24" i="4"/>
  <c r="D24" i="4"/>
  <c r="C24" i="4"/>
  <c r="AD23" i="4"/>
  <c r="AA23" i="4"/>
  <c r="AD22" i="4"/>
  <c r="AA22" i="4"/>
  <c r="W21" i="4"/>
  <c r="V21" i="4"/>
  <c r="U21" i="4"/>
  <c r="T21" i="4"/>
  <c r="S21" i="4"/>
  <c r="R21" i="4"/>
  <c r="Q21" i="4"/>
  <c r="P21" i="4"/>
  <c r="O21" i="4"/>
  <c r="N21" i="4"/>
  <c r="M21" i="4"/>
  <c r="L21" i="4"/>
  <c r="K21" i="4"/>
  <c r="J21" i="4"/>
  <c r="I21" i="4"/>
  <c r="H21" i="4"/>
  <c r="G21" i="4"/>
  <c r="F21" i="4"/>
  <c r="E21" i="4"/>
  <c r="D21" i="4"/>
  <c r="C21" i="4"/>
  <c r="AD20" i="4"/>
  <c r="AA20" i="4"/>
  <c r="W20" i="4"/>
  <c r="V20" i="4"/>
  <c r="U20" i="4"/>
  <c r="T20" i="4"/>
  <c r="S20" i="4"/>
  <c r="R20" i="4"/>
  <c r="Q20" i="4"/>
  <c r="P20" i="4"/>
  <c r="O20" i="4"/>
  <c r="N20" i="4"/>
  <c r="M20" i="4"/>
  <c r="L20" i="4"/>
  <c r="K20" i="4"/>
  <c r="J20" i="4"/>
  <c r="I20" i="4"/>
  <c r="H20" i="4"/>
  <c r="G20" i="4"/>
  <c r="F20" i="4"/>
  <c r="E20" i="4"/>
  <c r="D20" i="4"/>
  <c r="C20" i="4"/>
  <c r="AA19" i="4"/>
  <c r="W19" i="4"/>
  <c r="V19" i="4"/>
  <c r="U19" i="4"/>
  <c r="T19" i="4"/>
  <c r="S19" i="4"/>
  <c r="R19" i="4"/>
  <c r="Q19" i="4"/>
  <c r="P19" i="4"/>
  <c r="O19" i="4"/>
  <c r="N19" i="4"/>
  <c r="M19" i="4"/>
  <c r="L19" i="4"/>
  <c r="K19" i="4"/>
  <c r="J19" i="4"/>
  <c r="I19" i="4"/>
  <c r="H19" i="4"/>
  <c r="G19" i="4"/>
  <c r="F19" i="4"/>
  <c r="E19" i="4"/>
  <c r="D19" i="4"/>
  <c r="C19" i="4"/>
  <c r="AD18" i="4"/>
  <c r="AA18" i="4"/>
  <c r="V18" i="4"/>
  <c r="U18" i="4"/>
  <c r="T18" i="4"/>
  <c r="S18" i="4"/>
  <c r="R18" i="4"/>
  <c r="Q18" i="4"/>
  <c r="P18" i="4"/>
  <c r="O18" i="4"/>
  <c r="N18" i="4"/>
  <c r="M18" i="4"/>
  <c r="L18" i="4"/>
  <c r="K18" i="4"/>
  <c r="J18" i="4"/>
  <c r="I18" i="4"/>
  <c r="H18" i="4"/>
  <c r="G18" i="4"/>
  <c r="F18" i="4"/>
  <c r="E18" i="4"/>
  <c r="D18" i="4"/>
  <c r="C18" i="4"/>
  <c r="AD17" i="4"/>
  <c r="V17" i="4"/>
  <c r="U17" i="4"/>
  <c r="T17" i="4"/>
  <c r="S17" i="4"/>
  <c r="R17" i="4"/>
  <c r="Q17" i="4"/>
  <c r="P17" i="4"/>
  <c r="O17" i="4"/>
  <c r="N17" i="4"/>
  <c r="M17" i="4"/>
  <c r="L17" i="4"/>
  <c r="K17" i="4"/>
  <c r="J17" i="4"/>
  <c r="I17" i="4"/>
  <c r="H17" i="4"/>
  <c r="G17" i="4"/>
  <c r="F17" i="4"/>
  <c r="E17" i="4"/>
  <c r="D17" i="4"/>
  <c r="C17" i="4"/>
  <c r="AA16" i="4"/>
  <c r="W16" i="4"/>
  <c r="V16" i="4"/>
  <c r="U16" i="4"/>
  <c r="T16" i="4"/>
  <c r="S16" i="4"/>
  <c r="R16" i="4"/>
  <c r="Q16" i="4"/>
  <c r="P16" i="4"/>
  <c r="O16" i="4"/>
  <c r="N16" i="4"/>
  <c r="M16" i="4"/>
  <c r="L16" i="4"/>
  <c r="K16" i="4"/>
  <c r="J16" i="4"/>
  <c r="I16" i="4"/>
  <c r="H16" i="4"/>
  <c r="G16" i="4"/>
  <c r="F16" i="4"/>
  <c r="E16" i="4"/>
  <c r="D16" i="4"/>
  <c r="C16" i="4"/>
  <c r="AD15" i="4"/>
  <c r="AA15" i="4"/>
  <c r="W15" i="4"/>
  <c r="V15" i="4"/>
  <c r="U15" i="4"/>
  <c r="T15" i="4"/>
  <c r="S15" i="4"/>
  <c r="R15" i="4"/>
  <c r="Q15" i="4"/>
  <c r="P15" i="4"/>
  <c r="O15" i="4"/>
  <c r="N15" i="4"/>
  <c r="M15" i="4"/>
  <c r="L15" i="4"/>
  <c r="K15" i="4"/>
  <c r="J15" i="4"/>
  <c r="I15" i="4"/>
  <c r="H15" i="4"/>
  <c r="G15" i="4"/>
  <c r="F15" i="4"/>
  <c r="E15" i="4"/>
  <c r="D15" i="4"/>
  <c r="C15" i="4"/>
  <c r="AD14" i="4"/>
  <c r="J12" i="4"/>
  <c r="J13" i="4"/>
  <c r="J14" i="4"/>
  <c r="J10" i="4"/>
  <c r="AA14" i="4"/>
  <c r="W14" i="4"/>
  <c r="V14" i="4"/>
  <c r="U14" i="4"/>
  <c r="T14" i="4"/>
  <c r="S14" i="4"/>
  <c r="R14" i="4"/>
  <c r="Q14" i="4"/>
  <c r="P14" i="4"/>
  <c r="O14" i="4"/>
  <c r="N14" i="4"/>
  <c r="M14" i="4"/>
  <c r="L14" i="4"/>
  <c r="K14" i="4"/>
  <c r="I14" i="4"/>
  <c r="H14" i="4"/>
  <c r="G14" i="4"/>
  <c r="F14" i="4"/>
  <c r="E14" i="4"/>
  <c r="D14" i="4"/>
  <c r="C14" i="4"/>
  <c r="AD13" i="4"/>
  <c r="V13" i="4"/>
  <c r="U13" i="4"/>
  <c r="T13" i="4"/>
  <c r="S13" i="4"/>
  <c r="R13" i="4"/>
  <c r="Q13" i="4"/>
  <c r="P13" i="4"/>
  <c r="O13" i="4"/>
  <c r="N13" i="4"/>
  <c r="M13" i="4"/>
  <c r="L13" i="4"/>
  <c r="K13" i="4"/>
  <c r="I13" i="4"/>
  <c r="H13" i="4"/>
  <c r="G13" i="4"/>
  <c r="F13" i="4"/>
  <c r="E13" i="4"/>
  <c r="D13" i="4"/>
  <c r="C13" i="4"/>
  <c r="AD12" i="4"/>
  <c r="AA12" i="4"/>
  <c r="W12" i="4"/>
  <c r="V12" i="4"/>
  <c r="U12" i="4"/>
  <c r="T12" i="4"/>
  <c r="S12" i="4"/>
  <c r="R12" i="4"/>
  <c r="Q12" i="4"/>
  <c r="P12" i="4"/>
  <c r="O12" i="4"/>
  <c r="N12" i="4"/>
  <c r="M12" i="4"/>
  <c r="L12" i="4"/>
  <c r="K12" i="4"/>
  <c r="I12" i="4"/>
  <c r="H12" i="4"/>
  <c r="G12" i="4"/>
  <c r="F12" i="4"/>
  <c r="E12" i="4"/>
  <c r="D12" i="4"/>
  <c r="C12" i="4"/>
  <c r="AA11" i="4"/>
  <c r="D11" i="4"/>
  <c r="AD10" i="4"/>
  <c r="J9" i="4"/>
  <c r="AA10" i="4"/>
  <c r="Q10" i="4"/>
  <c r="Q9" i="4"/>
  <c r="R3" i="4"/>
  <c r="R4" i="4"/>
  <c r="R6" i="4"/>
  <c r="L3" i="4"/>
  <c r="L4" i="4"/>
  <c r="L6" i="4"/>
  <c r="R5" i="4"/>
  <c r="L5" i="4"/>
  <c r="C4" i="4"/>
  <c r="C3" i="4"/>
  <c r="R2" i="4"/>
  <c r="L2" i="4"/>
  <c r="R1" i="4"/>
  <c r="L1" i="4"/>
  <c r="P112" i="3"/>
  <c r="O112" i="3"/>
  <c r="N112" i="3"/>
  <c r="M112" i="3"/>
  <c r="L112" i="3"/>
  <c r="K112" i="3"/>
  <c r="J112" i="3"/>
  <c r="I112" i="3"/>
  <c r="H112" i="3"/>
  <c r="G112" i="3"/>
  <c r="F112" i="3"/>
  <c r="E112" i="3"/>
  <c r="D112" i="3"/>
  <c r="C112" i="3"/>
  <c r="P111" i="3"/>
  <c r="O111" i="3"/>
  <c r="N111" i="3"/>
  <c r="M111" i="3"/>
  <c r="L111" i="3"/>
  <c r="K111" i="3"/>
  <c r="J111" i="3"/>
  <c r="I111" i="3"/>
  <c r="H111" i="3"/>
  <c r="G111" i="3"/>
  <c r="F111" i="3"/>
  <c r="E111" i="3"/>
  <c r="D111" i="3"/>
  <c r="C111" i="3"/>
  <c r="P110" i="3"/>
  <c r="O110" i="3"/>
  <c r="N110" i="3"/>
  <c r="M110" i="3"/>
  <c r="L110" i="3"/>
  <c r="K110" i="3"/>
  <c r="J110" i="3"/>
  <c r="I110" i="3"/>
  <c r="H110" i="3"/>
  <c r="G110" i="3"/>
  <c r="F110" i="3"/>
  <c r="E110" i="3"/>
  <c r="D110" i="3"/>
  <c r="C110" i="3"/>
  <c r="C109" i="3"/>
  <c r="F108" i="3"/>
  <c r="E108" i="3"/>
  <c r="D108" i="3"/>
  <c r="C108" i="3"/>
  <c r="P107" i="3"/>
  <c r="O107" i="3"/>
  <c r="N107" i="3"/>
  <c r="M107" i="3"/>
  <c r="L107" i="3"/>
  <c r="K107" i="3"/>
  <c r="J107" i="3"/>
  <c r="I107" i="3"/>
  <c r="H107" i="3"/>
  <c r="G107" i="3"/>
  <c r="F107" i="3"/>
  <c r="E107" i="3"/>
  <c r="D107" i="3"/>
  <c r="C107" i="3"/>
  <c r="P106" i="3"/>
  <c r="O106" i="3"/>
  <c r="N106" i="3"/>
  <c r="M106" i="3"/>
  <c r="L106" i="3"/>
  <c r="K106" i="3"/>
  <c r="J106" i="3"/>
  <c r="I106" i="3"/>
  <c r="H106" i="3"/>
  <c r="G106" i="3"/>
  <c r="F106" i="3"/>
  <c r="E106" i="3"/>
  <c r="D106" i="3"/>
  <c r="C106" i="3"/>
  <c r="P105" i="3"/>
  <c r="O105" i="3"/>
  <c r="N105" i="3"/>
  <c r="M105" i="3"/>
  <c r="L105" i="3"/>
  <c r="K105" i="3"/>
  <c r="J105" i="3"/>
  <c r="I105" i="3"/>
  <c r="H105" i="3"/>
  <c r="G105" i="3"/>
  <c r="F105" i="3"/>
  <c r="E105" i="3"/>
  <c r="D105" i="3"/>
  <c r="C105" i="3"/>
  <c r="C104" i="3"/>
  <c r="F103" i="3"/>
  <c r="E103" i="3"/>
  <c r="D103" i="3"/>
  <c r="C103" i="3"/>
  <c r="P102" i="3"/>
  <c r="O102" i="3"/>
  <c r="N102" i="3"/>
  <c r="M102" i="3"/>
  <c r="L102" i="3"/>
  <c r="K102" i="3"/>
  <c r="J102" i="3"/>
  <c r="I102" i="3"/>
  <c r="H102" i="3"/>
  <c r="G102" i="3"/>
  <c r="F102" i="3"/>
  <c r="E102" i="3"/>
  <c r="D102" i="3"/>
  <c r="C102" i="3"/>
  <c r="P101" i="3"/>
  <c r="O101" i="3"/>
  <c r="N101" i="3"/>
  <c r="M101" i="3"/>
  <c r="L101" i="3"/>
  <c r="K101" i="3"/>
  <c r="J101" i="3"/>
  <c r="I101" i="3"/>
  <c r="H101" i="3"/>
  <c r="G101" i="3"/>
  <c r="F101" i="3"/>
  <c r="E101" i="3"/>
  <c r="D101" i="3"/>
  <c r="C101" i="3"/>
  <c r="C100" i="3"/>
  <c r="F99" i="3"/>
  <c r="E99" i="3"/>
  <c r="D99" i="3"/>
  <c r="C99" i="3"/>
  <c r="F98" i="3"/>
  <c r="E98" i="3"/>
  <c r="D98" i="3"/>
  <c r="C98" i="3"/>
  <c r="P97" i="3"/>
  <c r="O97" i="3"/>
  <c r="N97" i="3"/>
  <c r="M97" i="3"/>
  <c r="L97" i="3"/>
  <c r="K97" i="3"/>
  <c r="J97" i="3"/>
  <c r="I97" i="3"/>
  <c r="H97" i="3"/>
  <c r="G97" i="3"/>
  <c r="F97" i="3"/>
  <c r="E97" i="3"/>
  <c r="D97" i="3"/>
  <c r="C97" i="3"/>
  <c r="P96" i="3"/>
  <c r="O96" i="3"/>
  <c r="N96" i="3"/>
  <c r="M96" i="3"/>
  <c r="L96" i="3"/>
  <c r="K96" i="3"/>
  <c r="J96" i="3"/>
  <c r="I96" i="3"/>
  <c r="H96" i="3"/>
  <c r="G96" i="3"/>
  <c r="F96" i="3"/>
  <c r="E96" i="3"/>
  <c r="D96" i="3"/>
  <c r="C96" i="3"/>
  <c r="P95" i="3"/>
  <c r="O95" i="3"/>
  <c r="N95" i="3"/>
  <c r="M95" i="3"/>
  <c r="L95" i="3"/>
  <c r="K95" i="3"/>
  <c r="J95" i="3"/>
  <c r="I95" i="3"/>
  <c r="H95" i="3"/>
  <c r="G95" i="3"/>
  <c r="F95" i="3"/>
  <c r="E95" i="3"/>
  <c r="D95" i="3"/>
  <c r="C95" i="3"/>
  <c r="P94" i="3"/>
  <c r="O94" i="3"/>
  <c r="N94" i="3"/>
  <c r="M94" i="3"/>
  <c r="L94" i="3"/>
  <c r="K94" i="3"/>
  <c r="J94" i="3"/>
  <c r="I94" i="3"/>
  <c r="H94" i="3"/>
  <c r="G94" i="3"/>
  <c r="F94" i="3"/>
  <c r="E94" i="3"/>
  <c r="D94" i="3"/>
  <c r="C94" i="3"/>
  <c r="P93" i="3"/>
  <c r="O93" i="3"/>
  <c r="N93" i="3"/>
  <c r="M93" i="3"/>
  <c r="L93" i="3"/>
  <c r="K93" i="3"/>
  <c r="J93" i="3"/>
  <c r="I93" i="3"/>
  <c r="H93" i="3"/>
  <c r="G93" i="3"/>
  <c r="F93" i="3"/>
  <c r="E93" i="3"/>
  <c r="D93" i="3"/>
  <c r="C93" i="3"/>
  <c r="P92" i="3"/>
  <c r="O92" i="3"/>
  <c r="N92" i="3"/>
  <c r="M92" i="3"/>
  <c r="L92" i="3"/>
  <c r="K92" i="3"/>
  <c r="J92" i="3"/>
  <c r="I92" i="3"/>
  <c r="H92" i="3"/>
  <c r="G92" i="3"/>
  <c r="F92" i="3"/>
  <c r="E92" i="3"/>
  <c r="D92" i="3"/>
  <c r="C92" i="3"/>
  <c r="P91" i="3"/>
  <c r="O91" i="3"/>
  <c r="N91" i="3"/>
  <c r="M91" i="3"/>
  <c r="L91" i="3"/>
  <c r="K91" i="3"/>
  <c r="J91" i="3"/>
  <c r="I91" i="3"/>
  <c r="H91" i="3"/>
  <c r="G91" i="3"/>
  <c r="F91" i="3"/>
  <c r="E91" i="3"/>
  <c r="D91" i="3"/>
  <c r="C91" i="3"/>
  <c r="F90" i="3"/>
  <c r="E90" i="3"/>
  <c r="D90" i="3"/>
  <c r="C90" i="3"/>
  <c r="P89" i="3"/>
  <c r="O89" i="3"/>
  <c r="N89" i="3"/>
  <c r="M89" i="3"/>
  <c r="L89" i="3"/>
  <c r="K89" i="3"/>
  <c r="J89" i="3"/>
  <c r="I89" i="3"/>
  <c r="H89" i="3"/>
  <c r="G89" i="3"/>
  <c r="F89" i="3"/>
  <c r="E89" i="3"/>
  <c r="D89" i="3"/>
  <c r="C89" i="3"/>
  <c r="P88" i="3"/>
  <c r="O88" i="3"/>
  <c r="N88" i="3"/>
  <c r="M88" i="3"/>
  <c r="L88" i="3"/>
  <c r="K88" i="3"/>
  <c r="J88" i="3"/>
  <c r="I88" i="3"/>
  <c r="H88" i="3"/>
  <c r="G88" i="3"/>
  <c r="F88" i="3"/>
  <c r="E88" i="3"/>
  <c r="D88" i="3"/>
  <c r="C88" i="3"/>
  <c r="P87" i="3"/>
  <c r="O87" i="3"/>
  <c r="N87" i="3"/>
  <c r="M87" i="3"/>
  <c r="L87" i="3"/>
  <c r="K87" i="3"/>
  <c r="J87" i="3"/>
  <c r="I87" i="3"/>
  <c r="H87" i="3"/>
  <c r="G87" i="3"/>
  <c r="F87" i="3"/>
  <c r="E87" i="3"/>
  <c r="D87" i="3"/>
  <c r="C87" i="3"/>
  <c r="F86" i="3"/>
  <c r="E86" i="3"/>
  <c r="D86" i="3"/>
  <c r="C86" i="3"/>
  <c r="P85" i="3"/>
  <c r="O85" i="3"/>
  <c r="N85" i="3"/>
  <c r="M85" i="3"/>
  <c r="L85" i="3"/>
  <c r="K85" i="3"/>
  <c r="J85" i="3"/>
  <c r="I85" i="3"/>
  <c r="H85" i="3"/>
  <c r="G85" i="3"/>
  <c r="F85" i="3"/>
  <c r="E85" i="3"/>
  <c r="D85" i="3"/>
  <c r="C85" i="3"/>
  <c r="P84" i="3"/>
  <c r="O84" i="3"/>
  <c r="N84" i="3"/>
  <c r="M84" i="3"/>
  <c r="L84" i="3"/>
  <c r="K84" i="3"/>
  <c r="J84" i="3"/>
  <c r="I84" i="3"/>
  <c r="H84" i="3"/>
  <c r="G84" i="3"/>
  <c r="F84" i="3"/>
  <c r="E84" i="3"/>
  <c r="D84" i="3"/>
  <c r="C84" i="3"/>
  <c r="P83" i="3"/>
  <c r="O83" i="3"/>
  <c r="N83" i="3"/>
  <c r="M83" i="3"/>
  <c r="L83" i="3"/>
  <c r="K83" i="3"/>
  <c r="J83" i="3"/>
  <c r="I83" i="3"/>
  <c r="H83" i="3"/>
  <c r="G83" i="3"/>
  <c r="F83" i="3"/>
  <c r="E83" i="3"/>
  <c r="D83" i="3"/>
  <c r="C83" i="3"/>
  <c r="P82" i="3"/>
  <c r="O82" i="3"/>
  <c r="N82" i="3"/>
  <c r="M82" i="3"/>
  <c r="L82" i="3"/>
  <c r="K82" i="3"/>
  <c r="J82" i="3"/>
  <c r="I82" i="3"/>
  <c r="H82" i="3"/>
  <c r="G82" i="3"/>
  <c r="F82" i="3"/>
  <c r="E82" i="3"/>
  <c r="D82" i="3"/>
  <c r="C82" i="3"/>
  <c r="F81" i="3"/>
  <c r="E81" i="3"/>
  <c r="D81" i="3"/>
  <c r="C81" i="3"/>
  <c r="P80" i="3"/>
  <c r="O80" i="3"/>
  <c r="N80" i="3"/>
  <c r="M80" i="3"/>
  <c r="L80" i="3"/>
  <c r="K80" i="3"/>
  <c r="J80" i="3"/>
  <c r="I80" i="3"/>
  <c r="H80" i="3"/>
  <c r="G80" i="3"/>
  <c r="F80" i="3"/>
  <c r="E80" i="3"/>
  <c r="D80" i="3"/>
  <c r="C80" i="3"/>
  <c r="P79" i="3"/>
  <c r="O79" i="3"/>
  <c r="N79" i="3"/>
  <c r="M79" i="3"/>
  <c r="L79" i="3"/>
  <c r="K79" i="3"/>
  <c r="J79" i="3"/>
  <c r="I79" i="3"/>
  <c r="H79" i="3"/>
  <c r="G79" i="3"/>
  <c r="F79" i="3"/>
  <c r="E79" i="3"/>
  <c r="D79" i="3"/>
  <c r="C79" i="3"/>
  <c r="P78" i="3"/>
  <c r="O78" i="3"/>
  <c r="N78" i="3"/>
  <c r="M78" i="3"/>
  <c r="L78" i="3"/>
  <c r="K78" i="3"/>
  <c r="J78" i="3"/>
  <c r="I78" i="3"/>
  <c r="H78" i="3"/>
  <c r="G78" i="3"/>
  <c r="F78" i="3"/>
  <c r="E78" i="3"/>
  <c r="D78" i="3"/>
  <c r="C78" i="3"/>
  <c r="P77" i="3"/>
  <c r="O77" i="3"/>
  <c r="N77" i="3"/>
  <c r="M77" i="3"/>
  <c r="L77" i="3"/>
  <c r="K77" i="3"/>
  <c r="J77" i="3"/>
  <c r="I77" i="3"/>
  <c r="H77" i="3"/>
  <c r="G77" i="3"/>
  <c r="F77" i="3"/>
  <c r="E77" i="3"/>
  <c r="D77" i="3"/>
  <c r="C77" i="3"/>
  <c r="P76" i="3"/>
  <c r="O76" i="3"/>
  <c r="N76" i="3"/>
  <c r="M76" i="3"/>
  <c r="L76" i="3"/>
  <c r="K76" i="3"/>
  <c r="J76" i="3"/>
  <c r="I76" i="3"/>
  <c r="H76" i="3"/>
  <c r="G76" i="3"/>
  <c r="F76" i="3"/>
  <c r="E76" i="3"/>
  <c r="D76" i="3"/>
  <c r="C76" i="3"/>
  <c r="P75" i="3"/>
  <c r="O75" i="3"/>
  <c r="N75" i="3"/>
  <c r="M75" i="3"/>
  <c r="L75" i="3"/>
  <c r="K75" i="3"/>
  <c r="J75" i="3"/>
  <c r="I75" i="3"/>
  <c r="H75" i="3"/>
  <c r="G75" i="3"/>
  <c r="F75" i="3"/>
  <c r="E75" i="3"/>
  <c r="D75" i="3"/>
  <c r="C75" i="3"/>
  <c r="P74" i="3"/>
  <c r="O74" i="3"/>
  <c r="N74" i="3"/>
  <c r="M74" i="3"/>
  <c r="L74" i="3"/>
  <c r="K74" i="3"/>
  <c r="J74" i="3"/>
  <c r="I74" i="3"/>
  <c r="H74" i="3"/>
  <c r="G74" i="3"/>
  <c r="F74" i="3"/>
  <c r="E74" i="3"/>
  <c r="D74" i="3"/>
  <c r="C74" i="3"/>
  <c r="F73" i="3"/>
  <c r="E73" i="3"/>
  <c r="D73" i="3"/>
  <c r="C73" i="3"/>
  <c r="F72" i="3"/>
  <c r="E72" i="3"/>
  <c r="D72" i="3"/>
  <c r="C72" i="3"/>
  <c r="P71" i="3"/>
  <c r="O71" i="3"/>
  <c r="N71" i="3"/>
  <c r="M71" i="3"/>
  <c r="L71" i="3"/>
  <c r="K71" i="3"/>
  <c r="J71" i="3"/>
  <c r="I71" i="3"/>
  <c r="H71" i="3"/>
  <c r="G71" i="3"/>
  <c r="F71" i="3"/>
  <c r="E71" i="3"/>
  <c r="D71" i="3"/>
  <c r="C71" i="3"/>
  <c r="P70" i="3"/>
  <c r="O70" i="3"/>
  <c r="N70" i="3"/>
  <c r="M70" i="3"/>
  <c r="L70" i="3"/>
  <c r="K70" i="3"/>
  <c r="J70" i="3"/>
  <c r="I70" i="3"/>
  <c r="H70" i="3"/>
  <c r="G70" i="3"/>
  <c r="F70" i="3"/>
  <c r="E70" i="3"/>
  <c r="D70" i="3"/>
  <c r="C70" i="3"/>
  <c r="P69" i="3"/>
  <c r="O69" i="3"/>
  <c r="N69" i="3"/>
  <c r="M69" i="3"/>
  <c r="L69" i="3"/>
  <c r="K69" i="3"/>
  <c r="J69" i="3"/>
  <c r="I69" i="3"/>
  <c r="H69" i="3"/>
  <c r="G69" i="3"/>
  <c r="F69" i="3"/>
  <c r="E69" i="3"/>
  <c r="D69" i="3"/>
  <c r="C69" i="3"/>
  <c r="P68" i="3"/>
  <c r="O68" i="3"/>
  <c r="N68" i="3"/>
  <c r="M68" i="3"/>
  <c r="L68" i="3"/>
  <c r="K68" i="3"/>
  <c r="J68" i="3"/>
  <c r="I68" i="3"/>
  <c r="H68" i="3"/>
  <c r="G68" i="3"/>
  <c r="F68" i="3"/>
  <c r="E68" i="3"/>
  <c r="D68" i="3"/>
  <c r="C68" i="3"/>
  <c r="F67" i="3"/>
  <c r="E67" i="3"/>
  <c r="D67" i="3"/>
  <c r="C67" i="3"/>
  <c r="F66" i="3"/>
  <c r="E66" i="3"/>
  <c r="D66" i="3"/>
  <c r="C66" i="3"/>
  <c r="P65" i="3"/>
  <c r="O65" i="3"/>
  <c r="N65" i="3"/>
  <c r="M65" i="3"/>
  <c r="L65" i="3"/>
  <c r="K65" i="3"/>
  <c r="J65" i="3"/>
  <c r="I65" i="3"/>
  <c r="H65" i="3"/>
  <c r="G65" i="3"/>
  <c r="F65" i="3"/>
  <c r="E65" i="3"/>
  <c r="D65" i="3"/>
  <c r="C65" i="3"/>
  <c r="P64" i="3"/>
  <c r="O64" i="3"/>
  <c r="N64" i="3"/>
  <c r="M64" i="3"/>
  <c r="L64" i="3"/>
  <c r="K64" i="3"/>
  <c r="J64" i="3"/>
  <c r="I64" i="3"/>
  <c r="H64" i="3"/>
  <c r="G64" i="3"/>
  <c r="F64" i="3"/>
  <c r="E64" i="3"/>
  <c r="D64" i="3"/>
  <c r="C64" i="3"/>
  <c r="P63" i="3"/>
  <c r="O63" i="3"/>
  <c r="N63" i="3"/>
  <c r="M63" i="3"/>
  <c r="L63" i="3"/>
  <c r="K63" i="3"/>
  <c r="J63" i="3"/>
  <c r="I63" i="3"/>
  <c r="H63" i="3"/>
  <c r="G63" i="3"/>
  <c r="F63" i="3"/>
  <c r="E63" i="3"/>
  <c r="D63" i="3"/>
  <c r="C63" i="3"/>
  <c r="P62" i="3"/>
  <c r="O62" i="3"/>
  <c r="N62" i="3"/>
  <c r="M62" i="3"/>
  <c r="L62" i="3"/>
  <c r="K62" i="3"/>
  <c r="J62" i="3"/>
  <c r="I62" i="3"/>
  <c r="H62" i="3"/>
  <c r="G62" i="3"/>
  <c r="F62" i="3"/>
  <c r="E62" i="3"/>
  <c r="D62" i="3"/>
  <c r="C62" i="3"/>
  <c r="P61" i="3"/>
  <c r="O61" i="3"/>
  <c r="N61" i="3"/>
  <c r="M61" i="3"/>
  <c r="L61" i="3"/>
  <c r="K61" i="3"/>
  <c r="J61" i="3"/>
  <c r="I61" i="3"/>
  <c r="H61" i="3"/>
  <c r="G61" i="3"/>
  <c r="F61" i="3"/>
  <c r="E61" i="3"/>
  <c r="D61" i="3"/>
  <c r="C61" i="3"/>
  <c r="F60" i="3"/>
  <c r="E60" i="3"/>
  <c r="D60" i="3"/>
  <c r="C60" i="3"/>
  <c r="P59" i="3"/>
  <c r="O59" i="3"/>
  <c r="N59" i="3"/>
  <c r="M59" i="3"/>
  <c r="L59" i="3"/>
  <c r="K59" i="3"/>
  <c r="J59" i="3"/>
  <c r="I59" i="3"/>
  <c r="H59" i="3"/>
  <c r="G59" i="3"/>
  <c r="F59" i="3"/>
  <c r="E59" i="3"/>
  <c r="D59" i="3"/>
  <c r="C59" i="3"/>
  <c r="P58" i="3"/>
  <c r="O58" i="3"/>
  <c r="N58" i="3"/>
  <c r="M58" i="3"/>
  <c r="L58" i="3"/>
  <c r="K58" i="3"/>
  <c r="J58" i="3"/>
  <c r="I58" i="3"/>
  <c r="H58" i="3"/>
  <c r="G58" i="3"/>
  <c r="F58" i="3"/>
  <c r="E58" i="3"/>
  <c r="D58" i="3"/>
  <c r="C58" i="3"/>
  <c r="P57" i="3"/>
  <c r="O57" i="3"/>
  <c r="N57" i="3"/>
  <c r="M57" i="3"/>
  <c r="L57" i="3"/>
  <c r="K57" i="3"/>
  <c r="J57" i="3"/>
  <c r="I57" i="3"/>
  <c r="H57" i="3"/>
  <c r="G57" i="3"/>
  <c r="F57" i="3"/>
  <c r="E57" i="3"/>
  <c r="D57" i="3"/>
  <c r="C57" i="3"/>
  <c r="P56" i="3"/>
  <c r="O56" i="3"/>
  <c r="N56" i="3"/>
  <c r="M56" i="3"/>
  <c r="L56" i="3"/>
  <c r="K56" i="3"/>
  <c r="J56" i="3"/>
  <c r="I56" i="3"/>
  <c r="H56" i="3"/>
  <c r="G56" i="3"/>
  <c r="F56" i="3"/>
  <c r="E56" i="3"/>
  <c r="D56" i="3"/>
  <c r="C56" i="3"/>
  <c r="P55" i="3"/>
  <c r="O55" i="3"/>
  <c r="N55" i="3"/>
  <c r="M55" i="3"/>
  <c r="L55" i="3"/>
  <c r="K55" i="3"/>
  <c r="J55" i="3"/>
  <c r="I55" i="3"/>
  <c r="H55" i="3"/>
  <c r="G55" i="3"/>
  <c r="F55" i="3"/>
  <c r="E55" i="3"/>
  <c r="D55" i="3"/>
  <c r="C55" i="3"/>
  <c r="P54" i="3"/>
  <c r="O54" i="3"/>
  <c r="N54" i="3"/>
  <c r="M54" i="3"/>
  <c r="L54" i="3"/>
  <c r="K54" i="3"/>
  <c r="J54" i="3"/>
  <c r="I54" i="3"/>
  <c r="H54" i="3"/>
  <c r="G54" i="3"/>
  <c r="F54" i="3"/>
  <c r="E54" i="3"/>
  <c r="D54" i="3"/>
  <c r="C54" i="3"/>
  <c r="P53" i="3"/>
  <c r="O53" i="3"/>
  <c r="N53" i="3"/>
  <c r="M53" i="3"/>
  <c r="L53" i="3"/>
  <c r="K53" i="3"/>
  <c r="J53" i="3"/>
  <c r="I53" i="3"/>
  <c r="H53" i="3"/>
  <c r="G53" i="3"/>
  <c r="F53" i="3"/>
  <c r="E53" i="3"/>
  <c r="D53" i="3"/>
  <c r="C53" i="3"/>
  <c r="F52" i="3"/>
  <c r="E52" i="3"/>
  <c r="D52" i="3"/>
  <c r="C52" i="3"/>
  <c r="F51" i="3"/>
  <c r="E51" i="3"/>
  <c r="D51" i="3"/>
  <c r="C51" i="3"/>
  <c r="P50" i="3"/>
  <c r="O50" i="3"/>
  <c r="N50" i="3"/>
  <c r="M50" i="3"/>
  <c r="L50" i="3"/>
  <c r="K50" i="3"/>
  <c r="J50" i="3"/>
  <c r="I50" i="3"/>
  <c r="H50" i="3"/>
  <c r="G50" i="3"/>
  <c r="F50" i="3"/>
  <c r="E50" i="3"/>
  <c r="D50" i="3"/>
  <c r="C50" i="3"/>
  <c r="P49" i="3"/>
  <c r="O49" i="3"/>
  <c r="N49" i="3"/>
  <c r="M49" i="3"/>
  <c r="L49" i="3"/>
  <c r="K49" i="3"/>
  <c r="J49" i="3"/>
  <c r="I49" i="3"/>
  <c r="H49" i="3"/>
  <c r="G49" i="3"/>
  <c r="F49" i="3"/>
  <c r="E49" i="3"/>
  <c r="D49" i="3"/>
  <c r="C49" i="3"/>
  <c r="P48" i="3"/>
  <c r="O48" i="3"/>
  <c r="N48" i="3"/>
  <c r="M48" i="3"/>
  <c r="L48" i="3"/>
  <c r="K48" i="3"/>
  <c r="J48" i="3"/>
  <c r="I48" i="3"/>
  <c r="H48" i="3"/>
  <c r="G48" i="3"/>
  <c r="F48" i="3"/>
  <c r="E48" i="3"/>
  <c r="D48" i="3"/>
  <c r="C48" i="3"/>
  <c r="P47" i="3"/>
  <c r="O47" i="3"/>
  <c r="N47" i="3"/>
  <c r="M47" i="3"/>
  <c r="L47" i="3"/>
  <c r="K47" i="3"/>
  <c r="J47" i="3"/>
  <c r="I47" i="3"/>
  <c r="H47" i="3"/>
  <c r="G47" i="3"/>
  <c r="F47" i="3"/>
  <c r="E47" i="3"/>
  <c r="D47" i="3"/>
  <c r="C47" i="3"/>
  <c r="F46" i="3"/>
  <c r="E46" i="3"/>
  <c r="D46" i="3"/>
  <c r="C46" i="3"/>
  <c r="P45" i="3"/>
  <c r="O45" i="3"/>
  <c r="N45" i="3"/>
  <c r="M45" i="3"/>
  <c r="L45" i="3"/>
  <c r="K45" i="3"/>
  <c r="J45" i="3"/>
  <c r="I45" i="3"/>
  <c r="H45" i="3"/>
  <c r="G45" i="3"/>
  <c r="F45" i="3"/>
  <c r="E45" i="3"/>
  <c r="D45" i="3"/>
  <c r="C45" i="3"/>
  <c r="P44" i="3"/>
  <c r="O44" i="3"/>
  <c r="N44" i="3"/>
  <c r="M44" i="3"/>
  <c r="L44" i="3"/>
  <c r="K44" i="3"/>
  <c r="J44" i="3"/>
  <c r="I44" i="3"/>
  <c r="H44" i="3"/>
  <c r="G44" i="3"/>
  <c r="F44" i="3"/>
  <c r="E44" i="3"/>
  <c r="D44" i="3"/>
  <c r="C44" i="3"/>
  <c r="P43" i="3"/>
  <c r="O43" i="3"/>
  <c r="N43" i="3"/>
  <c r="M43" i="3"/>
  <c r="L43" i="3"/>
  <c r="K43" i="3"/>
  <c r="J43" i="3"/>
  <c r="I43" i="3"/>
  <c r="H43" i="3"/>
  <c r="G43" i="3"/>
  <c r="F43" i="3"/>
  <c r="E43" i="3"/>
  <c r="D43" i="3"/>
  <c r="C43" i="3"/>
  <c r="P42" i="3"/>
  <c r="O42" i="3"/>
  <c r="N42" i="3"/>
  <c r="M42" i="3"/>
  <c r="L42" i="3"/>
  <c r="K42" i="3"/>
  <c r="J42" i="3"/>
  <c r="I42" i="3"/>
  <c r="H42" i="3"/>
  <c r="G42" i="3"/>
  <c r="F42" i="3"/>
  <c r="E42" i="3"/>
  <c r="D42" i="3"/>
  <c r="C42" i="3"/>
  <c r="P41" i="3"/>
  <c r="O41" i="3"/>
  <c r="N41" i="3"/>
  <c r="M41" i="3"/>
  <c r="L41" i="3"/>
  <c r="K41" i="3"/>
  <c r="J41" i="3"/>
  <c r="I41" i="3"/>
  <c r="H41" i="3"/>
  <c r="G41" i="3"/>
  <c r="F41" i="3"/>
  <c r="E41" i="3"/>
  <c r="D41" i="3"/>
  <c r="C41" i="3"/>
  <c r="F40" i="3"/>
  <c r="E40" i="3"/>
  <c r="D40" i="3"/>
  <c r="C40" i="3"/>
  <c r="P39" i="3"/>
  <c r="O39" i="3"/>
  <c r="N39" i="3"/>
  <c r="M39" i="3"/>
  <c r="L39" i="3"/>
  <c r="K39" i="3"/>
  <c r="J39" i="3"/>
  <c r="I39" i="3"/>
  <c r="H39" i="3"/>
  <c r="G39" i="3"/>
  <c r="F39" i="3"/>
  <c r="E39" i="3"/>
  <c r="D39" i="3"/>
  <c r="C39" i="3"/>
  <c r="P38" i="3"/>
  <c r="O38" i="3"/>
  <c r="N38" i="3"/>
  <c r="M38" i="3"/>
  <c r="L38" i="3"/>
  <c r="K38" i="3"/>
  <c r="J38" i="3"/>
  <c r="I38" i="3"/>
  <c r="H38" i="3"/>
  <c r="G38" i="3"/>
  <c r="F38" i="3"/>
  <c r="E38" i="3"/>
  <c r="D38" i="3"/>
  <c r="C38" i="3"/>
  <c r="P37" i="3"/>
  <c r="O37" i="3"/>
  <c r="N37" i="3"/>
  <c r="M37" i="3"/>
  <c r="L37" i="3"/>
  <c r="K37" i="3"/>
  <c r="J37" i="3"/>
  <c r="I37" i="3"/>
  <c r="H37" i="3"/>
  <c r="G37" i="3"/>
  <c r="F37" i="3"/>
  <c r="E37" i="3"/>
  <c r="D37" i="3"/>
  <c r="C37" i="3"/>
  <c r="P36" i="3"/>
  <c r="O36" i="3"/>
  <c r="N36" i="3"/>
  <c r="M36" i="3"/>
  <c r="L36" i="3"/>
  <c r="K36" i="3"/>
  <c r="J36" i="3"/>
  <c r="I36" i="3"/>
  <c r="H36" i="3"/>
  <c r="G36" i="3"/>
  <c r="F36" i="3"/>
  <c r="E36" i="3"/>
  <c r="D36" i="3"/>
  <c r="C36" i="3"/>
  <c r="P35" i="3"/>
  <c r="O35" i="3"/>
  <c r="N35" i="3"/>
  <c r="M35" i="3"/>
  <c r="L35" i="3"/>
  <c r="K35" i="3"/>
  <c r="J35" i="3"/>
  <c r="I35" i="3"/>
  <c r="H35" i="3"/>
  <c r="G35" i="3"/>
  <c r="F35" i="3"/>
  <c r="E35" i="3"/>
  <c r="D35" i="3"/>
  <c r="C35" i="3"/>
  <c r="P34" i="3"/>
  <c r="O34" i="3"/>
  <c r="N34" i="3"/>
  <c r="M34" i="3"/>
  <c r="L34" i="3"/>
  <c r="K34" i="3"/>
  <c r="J34" i="3"/>
  <c r="I34" i="3"/>
  <c r="H34" i="3"/>
  <c r="G34" i="3"/>
  <c r="F34" i="3"/>
  <c r="E34" i="3"/>
  <c r="D34" i="3"/>
  <c r="C34" i="3"/>
  <c r="P33" i="3"/>
  <c r="O33" i="3"/>
  <c r="N33" i="3"/>
  <c r="M33" i="3"/>
  <c r="L33" i="3"/>
  <c r="K33" i="3"/>
  <c r="J33" i="3"/>
  <c r="I33" i="3"/>
  <c r="H33" i="3"/>
  <c r="G33" i="3"/>
  <c r="F33" i="3"/>
  <c r="E33" i="3"/>
  <c r="D33" i="3"/>
  <c r="C33" i="3"/>
  <c r="W32" i="3"/>
  <c r="P32" i="3"/>
  <c r="O32" i="3"/>
  <c r="N32" i="3"/>
  <c r="M32" i="3"/>
  <c r="L32" i="3"/>
  <c r="K32" i="3"/>
  <c r="J32" i="3"/>
  <c r="I32" i="3"/>
  <c r="H32" i="3"/>
  <c r="G32" i="3"/>
  <c r="F32" i="3"/>
  <c r="E32" i="3"/>
  <c r="D32" i="3"/>
  <c r="C32" i="3"/>
  <c r="P31" i="3"/>
  <c r="O31" i="3"/>
  <c r="N31" i="3"/>
  <c r="M31" i="3"/>
  <c r="L31" i="3"/>
  <c r="K31" i="3"/>
  <c r="J31" i="3"/>
  <c r="I31" i="3"/>
  <c r="H31" i="3"/>
  <c r="G31" i="3"/>
  <c r="F31" i="3"/>
  <c r="E31" i="3"/>
  <c r="D31" i="3"/>
  <c r="C31" i="3"/>
  <c r="W30" i="3"/>
  <c r="F30" i="3"/>
  <c r="E30" i="3"/>
  <c r="D30" i="3"/>
  <c r="C30" i="3"/>
  <c r="P29" i="3"/>
  <c r="O29" i="3"/>
  <c r="N29" i="3"/>
  <c r="M29" i="3"/>
  <c r="L29" i="3"/>
  <c r="K29" i="3"/>
  <c r="J29" i="3"/>
  <c r="I29" i="3"/>
  <c r="H29" i="3"/>
  <c r="G29" i="3"/>
  <c r="F29" i="3"/>
  <c r="E29" i="3"/>
  <c r="D29" i="3"/>
  <c r="C29" i="3"/>
  <c r="W28" i="3"/>
  <c r="P28" i="3"/>
  <c r="O28" i="3"/>
  <c r="N28" i="3"/>
  <c r="M28" i="3"/>
  <c r="L28" i="3"/>
  <c r="K28" i="3"/>
  <c r="J28" i="3"/>
  <c r="I28" i="3"/>
  <c r="H28" i="3"/>
  <c r="G28" i="3"/>
  <c r="F28" i="3"/>
  <c r="E28" i="3"/>
  <c r="D28" i="3"/>
  <c r="C28" i="3"/>
  <c r="P27" i="3"/>
  <c r="O27" i="3"/>
  <c r="N27" i="3"/>
  <c r="M27" i="3"/>
  <c r="L27" i="3"/>
  <c r="K27" i="3"/>
  <c r="J27" i="3"/>
  <c r="I27" i="3"/>
  <c r="H27" i="3"/>
  <c r="G27" i="3"/>
  <c r="F27" i="3"/>
  <c r="E27" i="3"/>
  <c r="D27" i="3"/>
  <c r="C27" i="3"/>
  <c r="W26" i="3"/>
  <c r="P26" i="3"/>
  <c r="O26" i="3"/>
  <c r="N26" i="3"/>
  <c r="M26" i="3"/>
  <c r="L26" i="3"/>
  <c r="K26" i="3"/>
  <c r="J26" i="3"/>
  <c r="I26" i="3"/>
  <c r="H26" i="3"/>
  <c r="G26" i="3"/>
  <c r="F26" i="3"/>
  <c r="E26" i="3"/>
  <c r="D26" i="3"/>
  <c r="C26" i="3"/>
  <c r="P25" i="3"/>
  <c r="O25" i="3"/>
  <c r="N25" i="3"/>
  <c r="M25" i="3"/>
  <c r="L25" i="3"/>
  <c r="K25" i="3"/>
  <c r="J25" i="3"/>
  <c r="I25" i="3"/>
  <c r="H25" i="3"/>
  <c r="G25" i="3"/>
  <c r="F25" i="3"/>
  <c r="E25" i="3"/>
  <c r="D25" i="3"/>
  <c r="C25" i="3"/>
  <c r="W24" i="3"/>
  <c r="T24" i="3"/>
  <c r="P24" i="3"/>
  <c r="O24" i="3"/>
  <c r="N24" i="3"/>
  <c r="M24" i="3"/>
  <c r="L24" i="3"/>
  <c r="K24" i="3"/>
  <c r="J24" i="3"/>
  <c r="I24" i="3"/>
  <c r="H24" i="3"/>
  <c r="G24" i="3"/>
  <c r="F24" i="3"/>
  <c r="E24" i="3"/>
  <c r="D24" i="3"/>
  <c r="C24" i="3"/>
  <c r="W23" i="3"/>
  <c r="T23" i="3"/>
  <c r="F23" i="3"/>
  <c r="E23" i="3"/>
  <c r="D23" i="3"/>
  <c r="C23" i="3"/>
  <c r="W22" i="3"/>
  <c r="T22" i="3"/>
  <c r="F22" i="3"/>
  <c r="E22" i="3"/>
  <c r="D22" i="3"/>
  <c r="C22" i="3"/>
  <c r="P21" i="3"/>
  <c r="O21" i="3"/>
  <c r="N21" i="3"/>
  <c r="M21" i="3"/>
  <c r="L21" i="3"/>
  <c r="K21" i="3"/>
  <c r="J21" i="3"/>
  <c r="I21" i="3"/>
  <c r="H21" i="3"/>
  <c r="G21" i="3"/>
  <c r="F21" i="3"/>
  <c r="E21" i="3"/>
  <c r="D21" i="3"/>
  <c r="C21" i="3"/>
  <c r="W20" i="3"/>
  <c r="T20" i="3"/>
  <c r="P20" i="3"/>
  <c r="O20" i="3"/>
  <c r="N20" i="3"/>
  <c r="M20" i="3"/>
  <c r="L20" i="3"/>
  <c r="K20" i="3"/>
  <c r="J20" i="3"/>
  <c r="I20" i="3"/>
  <c r="H20" i="3"/>
  <c r="G20" i="3"/>
  <c r="F20" i="3"/>
  <c r="E20" i="3"/>
  <c r="D20" i="3"/>
  <c r="C20" i="3"/>
  <c r="T19" i="3"/>
  <c r="P19" i="3"/>
  <c r="O19" i="3"/>
  <c r="N19" i="3"/>
  <c r="M19" i="3"/>
  <c r="L19" i="3"/>
  <c r="K19" i="3"/>
  <c r="J19" i="3"/>
  <c r="I19" i="3"/>
  <c r="H19" i="3"/>
  <c r="G19" i="3"/>
  <c r="F19" i="3"/>
  <c r="E19" i="3"/>
  <c r="D19" i="3"/>
  <c r="C19" i="3"/>
  <c r="W18" i="3"/>
  <c r="T18" i="3"/>
  <c r="P18" i="3"/>
  <c r="O18" i="3"/>
  <c r="N18" i="3"/>
  <c r="M18" i="3"/>
  <c r="L18" i="3"/>
  <c r="K18" i="3"/>
  <c r="J18" i="3"/>
  <c r="I18" i="3"/>
  <c r="H18" i="3"/>
  <c r="G18" i="3"/>
  <c r="F18" i="3"/>
  <c r="E18" i="3"/>
  <c r="D18" i="3"/>
  <c r="C18" i="3"/>
  <c r="W17" i="3"/>
  <c r="P17" i="3"/>
  <c r="O17" i="3"/>
  <c r="N17" i="3"/>
  <c r="M17" i="3"/>
  <c r="L17" i="3"/>
  <c r="K17" i="3"/>
  <c r="J17" i="3"/>
  <c r="I17" i="3"/>
  <c r="H17" i="3"/>
  <c r="G17" i="3"/>
  <c r="F17" i="3"/>
  <c r="E17" i="3"/>
  <c r="D17" i="3"/>
  <c r="C17" i="3"/>
  <c r="T16" i="3"/>
  <c r="P16" i="3"/>
  <c r="O16" i="3"/>
  <c r="N16" i="3"/>
  <c r="M16" i="3"/>
  <c r="L16" i="3"/>
  <c r="K16" i="3"/>
  <c r="J16" i="3"/>
  <c r="I16" i="3"/>
  <c r="H16" i="3"/>
  <c r="G16" i="3"/>
  <c r="F16" i="3"/>
  <c r="E16" i="3"/>
  <c r="D16" i="3"/>
  <c r="C16" i="3"/>
  <c r="W15" i="3"/>
  <c r="T15" i="3"/>
  <c r="P15" i="3"/>
  <c r="O15" i="3"/>
  <c r="N15" i="3"/>
  <c r="M15" i="3"/>
  <c r="L15" i="3"/>
  <c r="K15" i="3"/>
  <c r="J15" i="3"/>
  <c r="I15" i="3"/>
  <c r="H15" i="3"/>
  <c r="G15" i="3"/>
  <c r="F15" i="3"/>
  <c r="E15" i="3"/>
  <c r="D15" i="3"/>
  <c r="C15" i="3"/>
  <c r="W14" i="3"/>
  <c r="E12" i="3"/>
  <c r="E13" i="3"/>
  <c r="E14" i="3"/>
  <c r="E10" i="3"/>
  <c r="T14" i="3"/>
  <c r="P14" i="3"/>
  <c r="O14" i="3"/>
  <c r="N14" i="3"/>
  <c r="M14" i="3"/>
  <c r="L14" i="3"/>
  <c r="K14" i="3"/>
  <c r="J14" i="3"/>
  <c r="I14" i="3"/>
  <c r="H14" i="3"/>
  <c r="G14" i="3"/>
  <c r="F14" i="3"/>
  <c r="D14" i="3"/>
  <c r="C14" i="3"/>
  <c r="W13" i="3"/>
  <c r="P13" i="3"/>
  <c r="O13" i="3"/>
  <c r="N13" i="3"/>
  <c r="M13" i="3"/>
  <c r="L13" i="3"/>
  <c r="K13" i="3"/>
  <c r="J13" i="3"/>
  <c r="I13" i="3"/>
  <c r="H13" i="3"/>
  <c r="G13" i="3"/>
  <c r="F13" i="3"/>
  <c r="D13" i="3"/>
  <c r="C13" i="3"/>
  <c r="W12" i="3"/>
  <c r="T12" i="3"/>
  <c r="P12" i="3"/>
  <c r="O12" i="3"/>
  <c r="N12" i="3"/>
  <c r="M12" i="3"/>
  <c r="L12" i="3"/>
  <c r="K12" i="3"/>
  <c r="J12" i="3"/>
  <c r="I12" i="3"/>
  <c r="H12" i="3"/>
  <c r="G12" i="3"/>
  <c r="F12" i="3"/>
  <c r="D12" i="3"/>
  <c r="C12" i="3"/>
  <c r="T11" i="3"/>
  <c r="W10" i="3"/>
  <c r="E9" i="3"/>
  <c r="T10" i="3"/>
  <c r="F10" i="3"/>
  <c r="D10" i="3"/>
  <c r="F9" i="3"/>
  <c r="D9" i="3"/>
  <c r="F3" i="3"/>
  <c r="F4" i="3"/>
  <c r="F6" i="3"/>
  <c r="E3" i="3"/>
  <c r="E4" i="3"/>
  <c r="E6" i="3"/>
  <c r="D3" i="3"/>
  <c r="D4" i="3"/>
  <c r="D6" i="3"/>
  <c r="F5" i="3"/>
  <c r="E5" i="3"/>
  <c r="D5" i="3"/>
  <c r="C4" i="3"/>
  <c r="C3" i="3"/>
  <c r="F2" i="3"/>
  <c r="E2" i="3"/>
  <c r="D2" i="3"/>
  <c r="F1" i="3"/>
  <c r="E1" i="3"/>
  <c r="D1" i="3"/>
  <c r="B4" i="1"/>
  <c r="FE2" i="1"/>
  <c r="FD2" i="1"/>
  <c r="FC2" i="1"/>
  <c r="FB2" i="1"/>
  <c r="FA2" i="1"/>
  <c r="EZ2" i="1"/>
  <c r="EY2" i="1"/>
  <c r="EX2" i="1"/>
  <c r="EW2" i="1"/>
  <c r="EV2" i="1"/>
  <c r="EU2" i="1"/>
  <c r="ET2" i="1"/>
  <c r="ES2" i="1"/>
  <c r="ER2" i="1"/>
  <c r="EQ2" i="1"/>
  <c r="EP2" i="1"/>
  <c r="EO2" i="1"/>
  <c r="EN2" i="1"/>
  <c r="EM2" i="1"/>
  <c r="EL2" i="1"/>
  <c r="EK2" i="1"/>
  <c r="EJ2" i="1"/>
  <c r="EI2" i="1"/>
  <c r="EH2" i="1"/>
  <c r="EG2" i="1"/>
  <c r="EF2" i="1"/>
  <c r="EE2" i="1"/>
  <c r="ED2" i="1"/>
  <c r="EC2" i="1"/>
  <c r="EB2" i="1"/>
  <c r="EA2" i="1"/>
  <c r="DZ2" i="1"/>
  <c r="DY2" i="1"/>
  <c r="DX2" i="1"/>
  <c r="DW2" i="1"/>
  <c r="DV2" i="1"/>
  <c r="DU2" i="1"/>
  <c r="DT2" i="1"/>
  <c r="DS2" i="1"/>
  <c r="DR2" i="1"/>
  <c r="DQ2" i="1"/>
  <c r="DP2" i="1"/>
  <c r="DO2" i="1"/>
  <c r="DN2" i="1"/>
  <c r="DM2" i="1"/>
  <c r="DL2" i="1"/>
  <c r="DK2" i="1"/>
  <c r="DJ2" i="1"/>
  <c r="DI2" i="1"/>
  <c r="DH2" i="1"/>
  <c r="DG2" i="1"/>
  <c r="DF2" i="1"/>
  <c r="DE2" i="1"/>
  <c r="DD2" i="1"/>
  <c r="DC2" i="1"/>
  <c r="DB2" i="1"/>
  <c r="DA2" i="1"/>
  <c r="CZ2" i="1"/>
  <c r="CY2" i="1"/>
  <c r="CX2" i="1"/>
  <c r="CW2" i="1"/>
  <c r="CV2" i="1"/>
  <c r="CU2" i="1"/>
  <c r="CT2" i="1"/>
  <c r="CS2" i="1"/>
  <c r="CR2" i="1"/>
  <c r="CQ2" i="1"/>
  <c r="CP2" i="1"/>
  <c r="CO2" i="1"/>
  <c r="CN2" i="1"/>
  <c r="CM2" i="1"/>
  <c r="CL2" i="1"/>
  <c r="CK2" i="1"/>
  <c r="CJ2" i="1"/>
  <c r="CI2" i="1"/>
  <c r="CH2" i="1"/>
  <c r="CG2" i="1"/>
  <c r="CF2" i="1"/>
  <c r="CE2" i="1"/>
  <c r="CD2" i="1"/>
  <c r="CC2" i="1"/>
  <c r="CB2" i="1"/>
  <c r="CA2" i="1"/>
  <c r="BZ2" i="1"/>
  <c r="BY2" i="1"/>
  <c r="BX2" i="1"/>
  <c r="BW2" i="1"/>
  <c r="BV2" i="1"/>
  <c r="BU2" i="1"/>
  <c r="BT2" i="1"/>
  <c r="BS2" i="1"/>
  <c r="BR2" i="1"/>
  <c r="BQ2" i="1"/>
  <c r="BP2" i="1"/>
  <c r="BO2" i="1"/>
  <c r="BN2" i="1"/>
  <c r="BM2" i="1"/>
  <c r="BL2" i="1"/>
  <c r="BK2" i="1"/>
  <c r="BJ2" i="1"/>
  <c r="BI2" i="1"/>
  <c r="BH2" i="1"/>
  <c r="BG2" i="1"/>
  <c r="BF2" i="1"/>
  <c r="BE2" i="1"/>
  <c r="BD2" i="1"/>
  <c r="BC2" i="1"/>
  <c r="BB2" i="1"/>
  <c r="BA2" i="1"/>
  <c r="AZ2" i="1"/>
  <c r="AY2" i="1"/>
  <c r="AX2" i="1"/>
  <c r="AW2" i="1"/>
  <c r="AV2" i="1"/>
  <c r="AU2" i="1"/>
  <c r="AT2" i="1"/>
  <c r="AS2" i="1"/>
  <c r="AR2" i="1"/>
  <c r="AQ2"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alcChain>
</file>

<file path=xl/comments1.xml><?xml version="1.0" encoding="utf-8"?>
<comments xmlns="http://schemas.openxmlformats.org/spreadsheetml/2006/main">
  <authors>
    <author/>
  </authors>
  <commentList>
    <comment ref="AI8" authorId="0">
      <text>
        <r>
          <rPr>
            <sz val="10"/>
            <color rgb="FF000000"/>
            <rFont val="Arial"/>
          </rPr>
          <t>ST Evaluation. (BP, KK)</t>
        </r>
      </text>
    </comment>
    <comment ref="AL8" authorId="0">
      <text>
        <r>
          <rPr>
            <sz val="10"/>
            <color rgb="FF000000"/>
            <rFont val="Arial"/>
          </rPr>
          <t>Journal Article, Platform Paper, Culminating Presentation.  KK</t>
        </r>
      </text>
    </comment>
    <comment ref="AO8" authorId="0">
      <text>
        <r>
          <rPr>
            <sz val="10"/>
            <color rgb="FF000000"/>
            <rFont val="Arial"/>
          </rPr>
          <t xml:space="preserve">
Concept Map</t>
        </r>
      </text>
    </comment>
    <comment ref="BA8" authorId="0">
      <text>
        <r>
          <rPr>
            <sz val="10"/>
            <color rgb="FF000000"/>
            <rFont val="Arial"/>
          </rPr>
          <t>Concepetual Framework Form.  KK</t>
        </r>
      </text>
    </comment>
    <comment ref="K9" authorId="0">
      <text>
        <r>
          <rPr>
            <sz val="10"/>
            <color rgb="FF000000"/>
            <rFont val="Arial"/>
          </rPr>
          <t>Take Home Final Exam - personal philosophy of education (SO)</t>
        </r>
      </text>
    </comment>
    <comment ref="Z9" authorId="0">
      <text>
        <r>
          <rPr>
            <sz val="10"/>
            <color rgb="FF000000"/>
            <rFont val="Arial"/>
          </rPr>
          <t>Extensive writing, annotated reading and grading by instructor.</t>
        </r>
      </text>
    </comment>
    <comment ref="AC9" authorId="0">
      <text>
        <r>
          <rPr>
            <sz val="10"/>
            <color rgb="FF000000"/>
            <rFont val="Arial"/>
          </rPr>
          <t>Cross cultural paper - reflection on teaching diverse students (AG)SO</t>
        </r>
      </text>
    </comment>
    <comment ref="AI9" authorId="0">
      <text>
        <r>
          <rPr>
            <sz val="10"/>
            <color rgb="FF000000"/>
            <rFont val="Arial"/>
          </rPr>
          <t>Portfolio, Check point #2. (BP, KK)</t>
        </r>
      </text>
    </comment>
    <comment ref="AL9" authorId="0">
      <text>
        <r>
          <rPr>
            <sz val="10"/>
            <color rgb="FF000000"/>
            <rFont val="Arial"/>
          </rPr>
          <t>Platform paper.  KK</t>
        </r>
      </text>
    </comment>
    <comment ref="AO9" authorId="0">
      <text>
        <r>
          <rPr>
            <sz val="10"/>
            <color rgb="FF000000"/>
            <rFont val="Arial"/>
          </rPr>
          <t>Decision Theme papers</t>
        </r>
      </text>
    </comment>
    <comment ref="AI10" authorId="0">
      <text>
        <r>
          <rPr>
            <sz val="10"/>
            <color rgb="FF000000"/>
            <rFont val="Arial"/>
          </rPr>
          <t>Student Teacher Orientation Presentations. (BP, KK)</t>
        </r>
      </text>
    </comment>
    <comment ref="AR10" authorId="0">
      <text>
        <r>
          <rPr>
            <sz val="10"/>
            <color rgb="FF000000"/>
            <rFont val="Arial"/>
          </rPr>
          <t>Lesson plan</t>
        </r>
      </text>
    </comment>
    <comment ref="AX10" authorId="0">
      <text>
        <r>
          <rPr>
            <sz val="10"/>
            <color rgb="FF000000"/>
            <rFont val="Arial"/>
          </rPr>
          <t>Capstone lesson plan</t>
        </r>
      </text>
    </comment>
    <comment ref="BA10" authorId="0">
      <text>
        <r>
          <rPr>
            <sz val="10"/>
            <color rgb="FF000000"/>
            <rFont val="Arial"/>
          </rPr>
          <t>Students complete and practice competencies in their content areas
during student teaching.  Student Teaching Evaluation.  KK</t>
        </r>
      </text>
    </comment>
    <comment ref="T11" authorId="0">
      <text>
        <r>
          <rPr>
            <sz val="10"/>
            <color rgb="FF000000"/>
            <rFont val="Arial"/>
          </rPr>
          <t>Pre-referral plans</t>
        </r>
      </text>
    </comment>
    <comment ref="Z11" authorId="0">
      <text>
        <r>
          <rPr>
            <sz val="10"/>
            <color rgb="FF000000"/>
            <rFont val="Arial"/>
          </rPr>
          <t>Extensive writing, annotated reading and grading by instructor.</t>
        </r>
      </text>
    </comment>
    <comment ref="AC11" authorId="0">
      <text>
        <r>
          <rPr>
            <sz val="10"/>
            <color rgb="FF000000"/>
            <rFont val="Arial"/>
          </rPr>
          <t>DI application assignment, group presentation (SO)</t>
        </r>
      </text>
    </comment>
    <comment ref="AI11" authorId="0">
      <text>
        <r>
          <rPr>
            <sz val="10"/>
            <color rgb="FF000000"/>
            <rFont val="Arial"/>
          </rPr>
          <t>TWS, Lesson Planning, Portfolio. (BP, KK)</t>
        </r>
      </text>
    </comment>
    <comment ref="AL11" authorId="0">
      <text>
        <r>
          <rPr>
            <sz val="10"/>
            <color rgb="FF000000"/>
            <rFont val="Arial"/>
          </rPr>
          <t>Journal Article, Platform Paper, Culminating Presentation.  KK</t>
        </r>
      </text>
    </comment>
    <comment ref="AR11" authorId="0">
      <text>
        <r>
          <rPr>
            <sz val="10"/>
            <color rgb="FF000000"/>
            <rFont val="Arial"/>
          </rPr>
          <t>Lesson plans</t>
        </r>
      </text>
    </comment>
    <comment ref="AX11" authorId="0">
      <text>
        <r>
          <rPr>
            <sz val="10"/>
            <color rgb="FF000000"/>
            <rFont val="Arial"/>
          </rPr>
          <t>Capstone lesson plans</t>
        </r>
      </text>
    </comment>
    <comment ref="BA11" authorId="0">
      <text>
        <r>
          <rPr>
            <sz val="10"/>
            <color rgb="FF000000"/>
            <rFont val="Arial"/>
          </rPr>
          <t>Students complete and practice competencies in their content areas
during student teaching.  Student Teaching Evaluation.  KK</t>
        </r>
      </text>
    </comment>
    <comment ref="N12" authorId="0">
      <text>
        <r>
          <rPr>
            <sz val="10"/>
            <color rgb="FF000000"/>
            <rFont val="Arial"/>
          </rPr>
          <t xml:space="preserve">Assessed via objective exam (Quiz, midterm &amp; final) and included in Lesson plan criteria--Bernard Tonjes
</t>
        </r>
      </text>
    </comment>
    <comment ref="T12" authorId="0">
      <text>
        <r>
          <rPr>
            <sz val="10"/>
            <color rgb="FF000000"/>
            <rFont val="Arial"/>
          </rPr>
          <t>Quizzes/exams (AG)</t>
        </r>
      </text>
    </comment>
    <comment ref="W12" authorId="0">
      <text>
        <r>
          <rPr>
            <sz val="10"/>
            <color rgb="FF000000"/>
            <rFont val="Arial"/>
          </rPr>
          <t>Observation of students with special needs (AG)</t>
        </r>
      </text>
    </comment>
    <comment ref="AC12" authorId="0">
      <text>
        <r>
          <rPr>
            <sz val="10"/>
            <color rgb="FF000000"/>
            <rFont val="Arial"/>
          </rPr>
          <t xml:space="preserve">Take home essay final SO </t>
        </r>
      </text>
    </comment>
    <comment ref="AF12" authorId="0">
      <text>
        <r>
          <rPr>
            <sz val="10"/>
            <color rgb="FF000000"/>
            <rFont val="Arial"/>
          </rPr>
          <t>Cross cultural paper, Lens Theory application(AG)</t>
        </r>
      </text>
    </comment>
    <comment ref="AI12" authorId="0">
      <text>
        <r>
          <rPr>
            <sz val="10"/>
            <color rgb="FF000000"/>
            <rFont val="Arial"/>
          </rPr>
          <t>TWS, Lesson Planning, Portfolio. (BP, KK)</t>
        </r>
      </text>
    </comment>
    <comment ref="AL12" authorId="0">
      <text>
        <r>
          <rPr>
            <sz val="10"/>
            <color rgb="FF000000"/>
            <rFont val="Arial"/>
          </rPr>
          <t>Journal Article, Platform Paper, Culminating Presentation.  KK</t>
        </r>
      </text>
    </comment>
    <comment ref="AO12" authorId="0">
      <text>
        <r>
          <rPr>
            <sz val="10"/>
            <color rgb="FF000000"/>
            <rFont val="Arial"/>
          </rPr>
          <t>EXAMS AND DECISION THEMES</t>
        </r>
      </text>
    </comment>
    <comment ref="AX12" authorId="0">
      <text>
        <r>
          <rPr>
            <sz val="10"/>
            <color rgb="FF000000"/>
            <rFont val="Arial"/>
          </rPr>
          <t>Capstone reflection</t>
        </r>
      </text>
    </comment>
    <comment ref="BA12" authorId="0">
      <text>
        <r>
          <rPr>
            <sz val="10"/>
            <color rgb="FF000000"/>
            <rFont val="Arial"/>
          </rPr>
          <t>Students complete and practice competencies in their content areas
during student teaching.  Student Teaching Evaluation.  KK</t>
        </r>
      </text>
    </comment>
    <comment ref="K13" authorId="0">
      <text>
        <r>
          <rPr>
            <sz val="10"/>
            <color rgb="FF000000"/>
            <rFont val="Arial"/>
          </rPr>
          <t>Case Studies, reflections, poverty simulation</t>
        </r>
      </text>
    </comment>
    <comment ref="N13" authorId="0">
      <text>
        <r>
          <rPr>
            <sz val="10"/>
            <color rgb="FF000000"/>
            <rFont val="Arial"/>
          </rPr>
          <t xml:space="preserve">
Journal Essays--Bernard Tonjes
</t>
        </r>
      </text>
    </comment>
    <comment ref="T13" authorId="0">
      <text>
        <r>
          <rPr>
            <sz val="10"/>
            <color rgb="FF000000"/>
            <rFont val="Arial"/>
          </rPr>
          <t>tests/quizzes, article abstract</t>
        </r>
      </text>
    </comment>
    <comment ref="AC13" authorId="0">
      <text>
        <r>
          <rPr>
            <sz val="10"/>
            <color rgb="FF000000"/>
            <rFont val="Arial"/>
          </rPr>
          <t>Take home essay final. Cross cultural paper (SO)</t>
        </r>
      </text>
    </comment>
    <comment ref="AF13" authorId="0">
      <text>
        <r>
          <rPr>
            <sz val="10"/>
            <color rgb="FF000000"/>
            <rFont val="Arial"/>
          </rPr>
          <t>Cross cultural paper, Lens theory application (AG)</t>
        </r>
      </text>
    </comment>
    <comment ref="AI13" authorId="0">
      <text>
        <r>
          <rPr>
            <sz val="10"/>
            <color rgb="FF000000"/>
            <rFont val="Arial"/>
          </rPr>
          <t>TWS, Lesson Planning, Portfolio. (BP, KK)</t>
        </r>
      </text>
    </comment>
    <comment ref="AL13" authorId="0">
      <text>
        <r>
          <rPr>
            <sz val="10"/>
            <color rgb="FF000000"/>
            <rFont val="Arial"/>
          </rPr>
          <t>Journal Article, Platform Paper, Culminating Presentation. Lesson Planning.  KK</t>
        </r>
      </text>
    </comment>
    <comment ref="AO13" authorId="0">
      <text>
        <r>
          <rPr>
            <sz val="10"/>
            <color rgb="FF000000"/>
            <rFont val="Arial"/>
          </rPr>
          <t>TEXT ANNOTATION ASSIGNMENTS</t>
        </r>
      </text>
    </comment>
    <comment ref="AX13" authorId="0">
      <text>
        <r>
          <rPr>
            <sz val="10"/>
            <color rgb="FF000000"/>
            <rFont val="Arial"/>
          </rPr>
          <t>Capstone reflection</t>
        </r>
      </text>
    </comment>
    <comment ref="BA13" authorId="0">
      <text>
        <r>
          <rPr>
            <sz val="10"/>
            <color rgb="FF000000"/>
            <rFont val="Arial"/>
          </rPr>
          <t>Students complete and practice competencies in their content areas
during student teaching.  Student Teaching Evaluation.  KK</t>
        </r>
      </text>
    </comment>
    <comment ref="K14" authorId="0">
      <text>
        <r>
          <rPr>
            <sz val="10"/>
            <color rgb="FF000000"/>
            <rFont val="Arial"/>
          </rPr>
          <t>lecture, class discussion</t>
        </r>
      </text>
    </comment>
    <comment ref="N14" authorId="0">
      <text>
        <r>
          <rPr>
            <sz val="10"/>
            <color rgb="FF000000"/>
            <rFont val="Arial"/>
          </rPr>
          <t>Curriculum standards required in lesson plan: Present or not (BJT)</t>
        </r>
      </text>
    </comment>
    <comment ref="T14" authorId="0">
      <text>
        <r>
          <rPr>
            <sz val="10"/>
            <color rgb="FF000000"/>
            <rFont val="Arial"/>
          </rPr>
          <t>article abstract</t>
        </r>
      </text>
    </comment>
    <comment ref="Z14" authorId="0">
      <text>
        <r>
          <rPr>
            <sz val="10"/>
            <color rgb="FF000000"/>
            <rFont val="Arial"/>
          </rPr>
          <t>Extensive writing, annotated reading and grading by instructor.</t>
        </r>
      </text>
    </comment>
    <comment ref="AI14" authorId="0">
      <text>
        <r>
          <rPr>
            <sz val="10"/>
            <color rgb="FF000000"/>
            <rFont val="Arial"/>
          </rPr>
          <t>Lesson Planning. (BP, KK)</t>
        </r>
      </text>
    </comment>
    <comment ref="AL14" authorId="0">
      <text>
        <r>
          <rPr>
            <sz val="10"/>
            <color rgb="FF000000"/>
            <rFont val="Arial"/>
          </rPr>
          <t>Journal Article, Platform Paper, Culminating Presentation. Lesson Planning.  KK</t>
        </r>
      </text>
    </comment>
    <comment ref="AR14" authorId="0">
      <text>
        <r>
          <rPr>
            <sz val="10"/>
            <color rgb="FF000000"/>
            <rFont val="Arial"/>
          </rPr>
          <t>Lesson plans</t>
        </r>
      </text>
    </comment>
    <comment ref="AX14" authorId="0">
      <text>
        <r>
          <rPr>
            <sz val="10"/>
            <color rgb="FF000000"/>
            <rFont val="Arial"/>
          </rPr>
          <t>Capstone lesson plans</t>
        </r>
      </text>
    </comment>
    <comment ref="BA14" authorId="0">
      <text>
        <r>
          <rPr>
            <sz val="10"/>
            <color rgb="FF000000"/>
            <rFont val="Arial"/>
          </rPr>
          <t>Students complete and practice competencies in their content areas
during student teaching.  Student Teaching Evaluation.  KK</t>
        </r>
      </text>
    </comment>
    <comment ref="AC15" authorId="0">
      <text>
        <r>
          <rPr>
            <sz val="10"/>
            <color rgb="FF000000"/>
            <rFont val="Arial"/>
          </rPr>
          <t>Differentiated lesson plan, course readings and reflections (SO)</t>
        </r>
      </text>
    </comment>
    <comment ref="AI15" authorId="0">
      <text>
        <r>
          <rPr>
            <sz val="10"/>
            <color rgb="FF000000"/>
            <rFont val="Arial"/>
          </rPr>
          <t>Student Teaching Evaluation and TWS.
(KK,BP)</t>
        </r>
      </text>
    </comment>
    <comment ref="AL15" authorId="0">
      <text>
        <r>
          <rPr>
            <sz val="10"/>
            <color rgb="FF000000"/>
            <rFont val="Arial"/>
          </rPr>
          <t>Field Trip to the curriculum library.</t>
        </r>
      </text>
    </comment>
    <comment ref="BA15" authorId="0">
      <text>
        <r>
          <rPr>
            <sz val="10"/>
            <color rgb="FF000000"/>
            <rFont val="Arial"/>
          </rPr>
          <t>Students complete and practice competencies in their content areas
during student teaching.  Student Teaching Evaluation.  KK</t>
        </r>
      </text>
    </comment>
    <comment ref="E16" authorId="0">
      <text>
        <r>
          <rPr>
            <sz val="10"/>
            <color rgb="FF000000"/>
            <rFont val="Arial"/>
          </rPr>
          <t>Will be added to Fall 2012 course curriculum. Registration for LEA. (BP, KK)</t>
        </r>
      </text>
    </comment>
    <comment ref="T16" authorId="0">
      <text>
        <r>
          <rPr>
            <sz val="10"/>
            <color rgb="FF000000"/>
            <rFont val="Arial"/>
          </rPr>
          <t>Group presentation (AG)</t>
        </r>
      </text>
    </comment>
    <comment ref="Z16" authorId="0">
      <text>
        <r>
          <rPr>
            <sz val="10"/>
            <color rgb="FF000000"/>
            <rFont val="Arial"/>
          </rPr>
          <t>Extensive writing, annotated reading and grading by instructor.</t>
        </r>
      </text>
    </comment>
    <comment ref="AH16" authorId="0">
      <text>
        <r>
          <rPr>
            <sz val="10"/>
            <color rgb="FF000000"/>
            <rFont val="Arial"/>
          </rPr>
          <t>Potfolio Requirement (KK,BP)</t>
        </r>
      </text>
    </comment>
    <comment ref="AL16" authorId="0">
      <text>
        <r>
          <rPr>
            <sz val="10"/>
            <color rgb="FF000000"/>
            <rFont val="Arial"/>
          </rPr>
          <t>Portfolio. KK</t>
        </r>
      </text>
    </comment>
    <comment ref="AO16" authorId="0">
      <text>
        <r>
          <rPr>
            <sz val="10"/>
            <color rgb="FF000000"/>
            <rFont val="Arial"/>
          </rPr>
          <t>ORGANIZATIONS ASSIGNMENT</t>
        </r>
      </text>
    </comment>
    <comment ref="AQ16" authorId="0">
      <text>
        <r>
          <rPr>
            <sz val="10"/>
            <color rgb="FF000000"/>
            <rFont val="Arial"/>
          </rPr>
          <t>Lesson plans</t>
        </r>
      </text>
    </comment>
    <comment ref="AX16" authorId="0">
      <text>
        <r>
          <rPr>
            <sz val="10"/>
            <color rgb="FF000000"/>
            <rFont val="Arial"/>
          </rPr>
          <t>Capstone lesson plans</t>
        </r>
      </text>
    </comment>
    <comment ref="N17" authorId="0">
      <text>
        <r>
          <rPr>
            <sz val="10"/>
            <color rgb="FF000000"/>
            <rFont val="Arial"/>
          </rPr>
          <t>Included in evaluation of lesson plan assignment --bernard.tonjes April 17, 2012 4:38:07 PM CDT</t>
        </r>
      </text>
    </comment>
    <comment ref="AC17" authorId="0">
      <text>
        <r>
          <rPr>
            <sz val="10"/>
            <color rgb="FF000000"/>
            <rFont val="Arial"/>
          </rPr>
          <t>Differentiated lesson plan and evaluation plan (AG)</t>
        </r>
      </text>
    </comment>
    <comment ref="AF17" authorId="0">
      <text>
        <r>
          <rPr>
            <sz val="10"/>
            <color rgb="FF000000"/>
            <rFont val="Arial"/>
          </rPr>
          <t xml:space="preserve">PCM evaluation
</t>
        </r>
      </text>
    </comment>
    <comment ref="AI17" authorId="0">
      <text>
        <r>
          <rPr>
            <sz val="10"/>
            <color rgb="FF000000"/>
            <rFont val="Arial"/>
          </rPr>
          <t>Student Teacher Evaluation, TWS, Lesson Planning. (BP, KK)</t>
        </r>
      </text>
    </comment>
    <comment ref="AL17" authorId="0">
      <text>
        <r>
          <rPr>
            <sz val="10"/>
            <color rgb="FF000000"/>
            <rFont val="Arial"/>
          </rPr>
          <t>Journal Article, Platform Paper, Culminating Presentation.  KK</t>
        </r>
      </text>
    </comment>
    <comment ref="AO17" authorId="0">
      <text>
        <r>
          <rPr>
            <sz val="10"/>
            <color rgb="FF000000"/>
            <rFont val="Arial"/>
          </rPr>
          <t>COGNITION KIT</t>
        </r>
      </text>
    </comment>
    <comment ref="AR17" authorId="0">
      <text>
        <r>
          <rPr>
            <sz val="10"/>
            <color rgb="FF000000"/>
            <rFont val="Arial"/>
          </rPr>
          <t>Lesson plans</t>
        </r>
      </text>
    </comment>
    <comment ref="AX17" authorId="0">
      <text>
        <r>
          <rPr>
            <sz val="10"/>
            <color rgb="FF000000"/>
            <rFont val="Arial"/>
          </rPr>
          <t>Capstone lesson plans</t>
        </r>
      </text>
    </comment>
    <comment ref="BA17" authorId="0">
      <text>
        <r>
          <rPr>
            <sz val="10"/>
            <color rgb="FF000000"/>
            <rFont val="Arial"/>
          </rPr>
          <t>Students complete and practice competencies in their content areas
during student teaching.  Student Teaching Evaluation.  KK</t>
        </r>
      </text>
    </comment>
    <comment ref="N20" authorId="0">
      <text>
        <r>
          <rPr>
            <sz val="10"/>
            <color rgb="FF000000"/>
            <rFont val="Arial"/>
          </rPr>
          <t xml:space="preserve">Methodology in lesson plan evaluated for developmental appropriateness and consistency with available resources (BJT)
</t>
        </r>
      </text>
    </comment>
    <comment ref="Q20" authorId="0">
      <text>
        <r>
          <rPr>
            <sz val="10"/>
            <color rgb="FF000000"/>
            <rFont val="Arial"/>
          </rPr>
          <t>Reflection subject for journals (BJT)</t>
        </r>
      </text>
    </comment>
    <comment ref="T20" authorId="0">
      <text>
        <r>
          <rPr>
            <sz val="10"/>
            <color rgb="FF000000"/>
            <rFont val="Arial"/>
          </rPr>
          <t>transition plan,pre-referral plans, adaptation activities</t>
        </r>
      </text>
    </comment>
    <comment ref="Z20" authorId="0">
      <text>
        <r>
          <rPr>
            <sz val="10"/>
            <color rgb="FF000000"/>
            <rFont val="Arial"/>
          </rPr>
          <t>Extensive writing, annotated reading and grading by instructor.</t>
        </r>
      </text>
    </comment>
    <comment ref="AC20" authorId="0">
      <text>
        <r>
          <rPr>
            <sz val="10"/>
            <color rgb="FF000000"/>
            <rFont val="Arial"/>
          </rPr>
          <t>DI application, group presentations, lesson plan, assessment jigsaw (SO)</t>
        </r>
      </text>
    </comment>
    <comment ref="AI20" authorId="0">
      <text>
        <r>
          <rPr>
            <sz val="10"/>
            <color rgb="FF000000"/>
            <rFont val="Arial"/>
          </rPr>
          <t>Student Teacher Evaluation. (BP, KK)</t>
        </r>
      </text>
    </comment>
    <comment ref="AL20" authorId="0">
      <text>
        <r>
          <rPr>
            <sz val="10"/>
            <color rgb="FF000000"/>
            <rFont val="Arial"/>
          </rPr>
          <t>Journal Article, Platform Paper, Culminating Presentation.  KK</t>
        </r>
      </text>
    </comment>
    <comment ref="AR20" authorId="0">
      <text>
        <r>
          <rPr>
            <sz val="10"/>
            <color rgb="FF000000"/>
            <rFont val="Arial"/>
          </rPr>
          <t>Lesson plans</t>
        </r>
      </text>
    </comment>
    <comment ref="AX20" authorId="0">
      <text>
        <r>
          <rPr>
            <sz val="10"/>
            <color rgb="FF000000"/>
            <rFont val="Arial"/>
          </rPr>
          <t>Capstone lesson plans</t>
        </r>
      </text>
    </comment>
    <comment ref="BA20" authorId="0">
      <text>
        <r>
          <rPr>
            <sz val="10"/>
            <color rgb="FF000000"/>
            <rFont val="Arial"/>
          </rPr>
          <t>Students complete and practice competencies in their content areas
during student teaching.  Student Teaching Evaluation.  KK</t>
        </r>
      </text>
    </comment>
    <comment ref="E21" authorId="0">
      <text>
        <r>
          <rPr>
            <sz val="10"/>
            <color rgb="FF000000"/>
            <rFont val="Arial"/>
          </rPr>
          <t>Shadowing/Teacher interview presentation. Rubric based assessment. (BP, KK)</t>
        </r>
      </text>
    </comment>
    <comment ref="K21" authorId="0">
      <text>
        <r>
          <rPr>
            <sz val="10"/>
            <color rgb="FF000000"/>
            <rFont val="Arial"/>
          </rPr>
          <t>Technology Group Project</t>
        </r>
      </text>
    </comment>
    <comment ref="Q21" authorId="0">
      <text>
        <r>
          <rPr>
            <sz val="10"/>
            <color rgb="FF000000"/>
            <rFont val="Arial"/>
          </rPr>
          <t>Reflection subject for journals (BJT)</t>
        </r>
      </text>
    </comment>
    <comment ref="Y21" authorId="0">
      <text>
        <r>
          <rPr>
            <sz val="10"/>
            <color rgb="FF000000"/>
            <rFont val="Arial"/>
          </rPr>
          <t>Extensive writing, annotated reading and grading by instructor.</t>
        </r>
      </text>
    </comment>
    <comment ref="AC21" authorId="0">
      <text>
        <r>
          <rPr>
            <sz val="10"/>
            <color rgb="FF000000"/>
            <rFont val="Arial"/>
          </rPr>
          <t>lesson plan (SO)</t>
        </r>
      </text>
    </comment>
    <comment ref="AI21" authorId="0">
      <text>
        <r>
          <rPr>
            <sz val="10"/>
            <color rgb="FF000000"/>
            <rFont val="Arial"/>
          </rPr>
          <t>Student Teacher Evaluation. (BP, KK)</t>
        </r>
      </text>
    </comment>
    <comment ref="AL21" authorId="0">
      <text>
        <r>
          <rPr>
            <sz val="10"/>
            <color rgb="FF000000"/>
            <rFont val="Arial"/>
          </rPr>
          <t>Final Presentation. KK</t>
        </r>
      </text>
    </comment>
    <comment ref="AR21" authorId="0">
      <text>
        <r>
          <rPr>
            <sz val="10"/>
            <color rgb="FF000000"/>
            <rFont val="Arial"/>
          </rPr>
          <t>Lesson plans</t>
        </r>
      </text>
    </comment>
    <comment ref="AX21" authorId="0">
      <text>
        <r>
          <rPr>
            <sz val="10"/>
            <color rgb="FF000000"/>
            <rFont val="Arial"/>
          </rPr>
          <t>Capstone lesson plans</t>
        </r>
      </text>
    </comment>
    <comment ref="BA21" authorId="0">
      <text>
        <r>
          <rPr>
            <sz val="10"/>
            <color rgb="FF000000"/>
            <rFont val="Arial"/>
          </rPr>
          <t>Student Teaching Evaluations.  KK</t>
        </r>
      </text>
    </comment>
    <comment ref="Q22" authorId="0">
      <text>
        <r>
          <rPr>
            <sz val="10"/>
            <color rgb="FF000000"/>
            <rFont val="Arial"/>
          </rPr>
          <t>Included in teacher evaluation at conclusion of field experience.</t>
        </r>
      </text>
    </comment>
    <comment ref="T22" authorId="0">
      <text>
        <r>
          <rPr>
            <sz val="10"/>
            <color rgb="FF000000"/>
            <rFont val="Arial"/>
          </rPr>
          <t>tests</t>
        </r>
      </text>
    </comment>
    <comment ref="AC22" authorId="0">
      <text>
        <r>
          <rPr>
            <sz val="10"/>
            <color rgb="FF000000"/>
            <rFont val="Arial"/>
          </rPr>
          <t>Lesson Plan, group presentation, application assignment(AG)</t>
        </r>
      </text>
    </comment>
    <comment ref="AI22" authorId="0">
      <text>
        <r>
          <rPr>
            <sz val="10"/>
            <color rgb="FF000000"/>
            <rFont val="Arial"/>
          </rPr>
          <t>Lesson Planning, Student Teacher Evaluation. (BP, KK)</t>
        </r>
      </text>
    </comment>
    <comment ref="AL22" authorId="0">
      <text>
        <r>
          <rPr>
            <sz val="10"/>
            <color rgb="FF000000"/>
            <rFont val="Arial"/>
          </rPr>
          <t>Student Teaching Evaluation.  KK</t>
        </r>
      </text>
    </comment>
    <comment ref="BA22" authorId="0">
      <text>
        <r>
          <rPr>
            <sz val="10"/>
            <color rgb="FF000000"/>
            <rFont val="Arial"/>
          </rPr>
          <t>Students complete and practice competencies in their content areas
during student teaching.  Student Teaching Evaluation.  KK</t>
        </r>
      </text>
    </comment>
    <comment ref="Y23" authorId="0">
      <text>
        <r>
          <rPr>
            <sz val="10"/>
            <color rgb="FF000000"/>
            <rFont val="Arial"/>
          </rPr>
          <t>Extensive writing, annotated reading and grading by instructor.</t>
        </r>
      </text>
    </comment>
    <comment ref="AC23" authorId="0">
      <text>
        <r>
          <rPr>
            <sz val="10"/>
            <color rgb="FF000000"/>
            <rFont val="Arial"/>
          </rPr>
          <t>lesson plan, course reading and reflection, application assignment(AG)</t>
        </r>
      </text>
    </comment>
    <comment ref="AI23" authorId="0">
      <text>
        <r>
          <rPr>
            <sz val="10"/>
            <color rgb="FF000000"/>
            <rFont val="Arial"/>
          </rPr>
          <t>Lesson Planning, Student Teacher Evaluation. (BP, KK)</t>
        </r>
      </text>
    </comment>
    <comment ref="AL23" authorId="0">
      <text>
        <r>
          <rPr>
            <sz val="10"/>
            <color rgb="FF000000"/>
            <rFont val="Arial"/>
          </rPr>
          <t>Journal Article, Platform Paper, Culminating Presentation.  KK</t>
        </r>
      </text>
    </comment>
    <comment ref="AO23" authorId="0">
      <text>
        <r>
          <rPr>
            <sz val="10"/>
            <color rgb="FF000000"/>
            <rFont val="Arial"/>
          </rPr>
          <t>CASE STUDIES</t>
        </r>
      </text>
    </comment>
    <comment ref="AR23" authorId="0">
      <text>
        <r>
          <rPr>
            <sz val="10"/>
            <color rgb="FF000000"/>
            <rFont val="Arial"/>
          </rPr>
          <t>Lesson plans</t>
        </r>
      </text>
    </comment>
    <comment ref="AX23" authorId="0">
      <text>
        <r>
          <rPr>
            <sz val="10"/>
            <color rgb="FF000000"/>
            <rFont val="Arial"/>
          </rPr>
          <t>Capstone lesson plans</t>
        </r>
      </text>
    </comment>
    <comment ref="BA23" authorId="0">
      <text>
        <r>
          <rPr>
            <sz val="10"/>
            <color rgb="FF000000"/>
            <rFont val="Arial"/>
          </rPr>
          <t>Student Teaching, TWS.  KK</t>
        </r>
      </text>
    </comment>
    <comment ref="AC24" authorId="0">
      <text>
        <r>
          <rPr>
            <sz val="10"/>
            <color rgb="FF000000"/>
            <rFont val="Arial"/>
          </rPr>
          <t>LEsson plan,application assignment, course reading (AG)</t>
        </r>
      </text>
    </comment>
    <comment ref="AI24" authorId="0">
      <text>
        <r>
          <rPr>
            <sz val="10"/>
            <color rgb="FF000000"/>
            <rFont val="Arial"/>
          </rPr>
          <t>Lesson Planning, Student Teacher Evaluation. (BP, KK)</t>
        </r>
      </text>
    </comment>
    <comment ref="AL24" authorId="0">
      <text>
        <r>
          <rPr>
            <sz val="10"/>
            <color rgb="FF000000"/>
            <rFont val="Arial"/>
          </rPr>
          <t>Students complete and practice competencies in their content areas
during student teaching.  Student Teaching Evaluation.  KK</t>
        </r>
      </text>
    </comment>
    <comment ref="AO24" authorId="0">
      <text>
        <r>
          <rPr>
            <sz val="10"/>
            <color rgb="FF000000"/>
            <rFont val="Arial"/>
          </rPr>
          <t>COGITION KID</t>
        </r>
      </text>
    </comment>
    <comment ref="BA24" authorId="0">
      <text>
        <r>
          <rPr>
            <sz val="10"/>
            <color rgb="FF000000"/>
            <rFont val="Arial"/>
          </rPr>
          <t>Student Teaching, TWS.</t>
        </r>
      </text>
    </comment>
    <comment ref="K25" authorId="0">
      <text>
        <r>
          <rPr>
            <sz val="10"/>
            <color rgb="FF000000"/>
            <rFont val="Arial"/>
          </rPr>
          <t>technology project</t>
        </r>
      </text>
    </comment>
    <comment ref="N25" authorId="0">
      <text>
        <r>
          <rPr>
            <sz val="10"/>
            <color rgb="FF000000"/>
            <rFont val="Arial"/>
          </rPr>
          <t>Introduced in lesson planning assignment. (BJT)</t>
        </r>
      </text>
    </comment>
    <comment ref="W25" authorId="0">
      <text>
        <r>
          <rPr>
            <sz val="10"/>
            <color rgb="FF000000"/>
            <rFont val="Arial"/>
          </rPr>
          <t>field experience with people who have disabilities</t>
        </r>
      </text>
    </comment>
    <comment ref="AC25" authorId="0">
      <text>
        <r>
          <rPr>
            <sz val="10"/>
            <color rgb="FF000000"/>
            <rFont val="Arial"/>
          </rPr>
          <t>Lesson plan, application assignment (SO)</t>
        </r>
      </text>
    </comment>
    <comment ref="AI25" authorId="0">
      <text>
        <r>
          <rPr>
            <sz val="10"/>
            <color rgb="FF000000"/>
            <rFont val="Arial"/>
          </rPr>
          <t>Lesson Planning, Student Teacher Evaluation. (BP, KK)</t>
        </r>
      </text>
    </comment>
    <comment ref="AR25" authorId="0">
      <text>
        <r>
          <rPr>
            <sz val="10"/>
            <color rgb="FF000000"/>
            <rFont val="Arial"/>
          </rPr>
          <t>Lesson plans</t>
        </r>
      </text>
    </comment>
    <comment ref="AX25" authorId="0">
      <text>
        <r>
          <rPr>
            <sz val="10"/>
            <color rgb="FF000000"/>
            <rFont val="Arial"/>
          </rPr>
          <t>Capstone lesson plans</t>
        </r>
      </text>
    </comment>
    <comment ref="BA25" authorId="0">
      <text>
        <r>
          <rPr>
            <sz val="10"/>
            <color rgb="FF000000"/>
            <rFont val="Arial"/>
          </rPr>
          <t>Student Teaching evaluation.</t>
        </r>
      </text>
    </comment>
    <comment ref="K27" authorId="0">
      <text>
        <r>
          <rPr>
            <sz val="10"/>
            <color rgb="FF000000"/>
            <rFont val="Arial"/>
          </rPr>
          <t>technology project</t>
        </r>
      </text>
    </comment>
    <comment ref="N27" authorId="0">
      <text>
        <r>
          <rPr>
            <sz val="10"/>
            <color rgb="FF000000"/>
            <rFont val="Arial"/>
          </rPr>
          <t xml:space="preserve">Introduced in lesson plan assignment (BJT)
</t>
        </r>
      </text>
    </comment>
    <comment ref="AI27" authorId="0">
      <text>
        <r>
          <rPr>
            <sz val="10"/>
            <color rgb="FF000000"/>
            <rFont val="Arial"/>
          </rPr>
          <t>Lesson Planning, Student Teacher Evaluation, Supervisor Feedback, TWS. (BP, KK)</t>
        </r>
      </text>
    </comment>
    <comment ref="BA27" authorId="0">
      <text>
        <r>
          <rPr>
            <sz val="10"/>
            <color rgb="FF000000"/>
            <rFont val="Arial"/>
          </rPr>
          <t>Student Teaching Evaluations.  KK</t>
        </r>
      </text>
    </comment>
    <comment ref="N28" authorId="0">
      <text>
        <r>
          <rPr>
            <sz val="10"/>
            <color rgb="FF000000"/>
            <rFont val="Arial"/>
          </rPr>
          <t>Included as comments in lesson plan assignment, but not assessed.</t>
        </r>
      </text>
    </comment>
    <comment ref="AI28" authorId="0">
      <text>
        <r>
          <rPr>
            <sz val="10"/>
            <color rgb="FF000000"/>
            <rFont val="Arial"/>
          </rPr>
          <t>Lesson Planning, Student Teacher Evaluation, Supervisor Feedback, TWS. (BP, KK)</t>
        </r>
      </text>
    </comment>
    <comment ref="AO28" authorId="0">
      <text>
        <r>
          <rPr>
            <sz val="10"/>
            <color rgb="FF000000"/>
            <rFont val="Arial"/>
          </rPr>
          <t>TEXT ANNOTATIONS ASSIGNMENTS</t>
        </r>
      </text>
    </comment>
    <comment ref="BA28" authorId="0">
      <text>
        <r>
          <rPr>
            <sz val="10"/>
            <color rgb="FF000000"/>
            <rFont val="Arial"/>
          </rPr>
          <t>tEnd olf year evaluation, WAR reports.  KK</t>
        </r>
      </text>
    </comment>
    <comment ref="N29" authorId="0">
      <text>
        <r>
          <rPr>
            <sz val="10"/>
            <color rgb="FF000000"/>
            <rFont val="Arial"/>
          </rPr>
          <t>Lesson plans evaluated for continuity, appropriate expectations (BJT)</t>
        </r>
      </text>
    </comment>
    <comment ref="AC29" authorId="0">
      <text>
        <r>
          <rPr>
            <sz val="10"/>
            <color rgb="FF000000"/>
            <rFont val="Arial"/>
          </rPr>
          <t>Application, Group presenatations, Lesson Plan (SO)</t>
        </r>
      </text>
    </comment>
    <comment ref="AI29" authorId="0">
      <text>
        <r>
          <rPr>
            <sz val="10"/>
            <color rgb="FF000000"/>
            <rFont val="Arial"/>
          </rPr>
          <t>Lesson Planning, Student Teacher Evaluation, Supervisor Feedback, TWS. (BP, KK)</t>
        </r>
      </text>
    </comment>
    <comment ref="AL29" authorId="0">
      <text>
        <r>
          <rPr>
            <sz val="10"/>
            <color rgb="FF000000"/>
            <rFont val="Arial"/>
          </rPr>
          <t>TWS.  KK</t>
        </r>
      </text>
    </comment>
    <comment ref="AR29" authorId="0">
      <text>
        <r>
          <rPr>
            <sz val="10"/>
            <color rgb="FF000000"/>
            <rFont val="Arial"/>
          </rPr>
          <t>Capstone unit</t>
        </r>
      </text>
    </comment>
    <comment ref="AX29" authorId="0">
      <text>
        <r>
          <rPr>
            <sz val="10"/>
            <color rgb="FF000000"/>
            <rFont val="Arial"/>
          </rPr>
          <t>Capstone unit</t>
        </r>
      </text>
    </comment>
    <comment ref="BA29" authorId="0">
      <text>
        <r>
          <rPr>
            <sz val="10"/>
            <color rgb="FF000000"/>
            <rFont val="Arial"/>
          </rPr>
          <t>TWS, Student Teaching Evaluations.  KK</t>
        </r>
      </text>
    </comment>
    <comment ref="AI30" authorId="0">
      <text>
        <r>
          <rPr>
            <sz val="10"/>
            <color rgb="FF000000"/>
            <rFont val="Arial"/>
          </rPr>
          <t>Lesson Planning, Student Teacher Evaluation, Supervisor Feedback. (BP, KK)</t>
        </r>
      </text>
    </comment>
    <comment ref="AL30" authorId="0">
      <text>
        <r>
          <rPr>
            <sz val="10"/>
            <color rgb="FF000000"/>
            <rFont val="Arial"/>
          </rPr>
          <t>Lesson Plans.  KK</t>
        </r>
      </text>
    </comment>
    <comment ref="AR30" authorId="0">
      <text>
        <r>
          <rPr>
            <sz val="10"/>
            <color rgb="FF000000"/>
            <rFont val="Arial"/>
          </rPr>
          <t>Lesson plans</t>
        </r>
      </text>
    </comment>
    <comment ref="AX30" authorId="0">
      <text>
        <r>
          <rPr>
            <sz val="10"/>
            <color rgb="FF000000"/>
            <rFont val="Arial"/>
          </rPr>
          <t>Capstone lesson plans</t>
        </r>
      </text>
    </comment>
    <comment ref="BA30" authorId="0">
      <text>
        <r>
          <rPr>
            <sz val="10"/>
            <color rgb="FF000000"/>
            <rFont val="Arial"/>
          </rPr>
          <t>Student Teaching  Evaluations.</t>
        </r>
      </text>
    </comment>
    <comment ref="N31" authorId="0">
      <text>
        <r>
          <rPr>
            <sz val="10"/>
            <color rgb="FF000000"/>
            <rFont val="Arial"/>
          </rPr>
          <t>Brief description of assessment component to each lesson included in lesson plan assignment (BJT)_</t>
        </r>
      </text>
    </comment>
    <comment ref="T31" authorId="0">
      <text>
        <r>
          <rPr>
            <sz val="10"/>
            <color rgb="FF000000"/>
            <rFont val="Arial"/>
          </rPr>
          <t>article abstract</t>
        </r>
      </text>
    </comment>
    <comment ref="AR31" authorId="0">
      <text>
        <r>
          <rPr>
            <sz val="10"/>
            <color rgb="FF000000"/>
            <rFont val="Arial"/>
          </rPr>
          <t>Lesson plans</t>
        </r>
      </text>
    </comment>
    <comment ref="AX31" authorId="0">
      <text>
        <r>
          <rPr>
            <sz val="10"/>
            <color rgb="FF000000"/>
            <rFont val="Arial"/>
          </rPr>
          <t>Capstone lesson plans</t>
        </r>
      </text>
    </comment>
    <comment ref="N32" authorId="0">
      <text>
        <r>
          <rPr>
            <sz val="10"/>
            <color rgb="FF000000"/>
            <rFont val="Arial"/>
          </rPr>
          <t>Time allocation evaluated in lesson plan assignment (BJT)</t>
        </r>
      </text>
    </comment>
    <comment ref="AI32" authorId="0">
      <text>
        <r>
          <rPr>
            <sz val="10"/>
            <color rgb="FF000000"/>
            <rFont val="Arial"/>
          </rPr>
          <t>Lesson Planning, Student Teacher Evaluation, Supervisor Feedback. (BP, KK)</t>
        </r>
      </text>
    </comment>
    <comment ref="AL32" authorId="0">
      <text>
        <r>
          <rPr>
            <sz val="10"/>
            <color rgb="FF000000"/>
            <rFont val="Arial"/>
          </rPr>
          <t>Lesson Plans and Student Teaching Evaluations.  KK</t>
        </r>
      </text>
    </comment>
    <comment ref="AX32" authorId="0">
      <text>
        <r>
          <rPr>
            <sz val="10"/>
            <color rgb="FF000000"/>
            <rFont val="Arial"/>
          </rPr>
          <t>Capstone reflection</t>
        </r>
      </text>
    </comment>
    <comment ref="T33" authorId="0">
      <text>
        <r>
          <rPr>
            <sz val="10"/>
            <color rgb="FF000000"/>
            <rFont val="Arial"/>
          </rPr>
          <t>Adaptation activities</t>
        </r>
      </text>
    </comment>
    <comment ref="AC33" authorId="0">
      <text>
        <r>
          <rPr>
            <sz val="10"/>
            <color rgb="FF000000"/>
            <rFont val="Arial"/>
          </rPr>
          <t>Reading reflections and lesson plan, assessment jigsaw (SO)</t>
        </r>
      </text>
    </comment>
    <comment ref="AI33" authorId="0">
      <text>
        <r>
          <rPr>
            <sz val="10"/>
            <color rgb="FF000000"/>
            <rFont val="Arial"/>
          </rPr>
          <t xml:space="preserve">Student Teacher Evaluation, TWS, Lesson Planning. (BP, KK)
</t>
        </r>
      </text>
    </comment>
    <comment ref="AL33" authorId="0">
      <text>
        <r>
          <rPr>
            <sz val="10"/>
            <color rgb="FF000000"/>
            <rFont val="Arial"/>
          </rPr>
          <t>TWS, Student Teaching Evaluations.  KK</t>
        </r>
      </text>
    </comment>
    <comment ref="BA33" authorId="0">
      <text>
        <r>
          <rPr>
            <sz val="10"/>
            <color rgb="FF000000"/>
            <rFont val="Arial"/>
          </rPr>
          <t>TWS, Student Teaching Evaluations.  KK</t>
        </r>
      </text>
    </comment>
    <comment ref="T34" authorId="0">
      <text>
        <r>
          <rPr>
            <sz val="10"/>
            <color rgb="FF000000"/>
            <rFont val="Arial"/>
          </rPr>
          <t>Adaptation Activities</t>
        </r>
      </text>
    </comment>
    <comment ref="AC34" authorId="0">
      <text>
        <r>
          <rPr>
            <sz val="10"/>
            <color rgb="FF000000"/>
            <rFont val="Arial"/>
          </rPr>
          <t>reflections, lesson plan, assessment jigsaw SO</t>
        </r>
      </text>
    </comment>
    <comment ref="AI34" authorId="0">
      <text>
        <r>
          <rPr>
            <sz val="10"/>
            <color rgb="FF000000"/>
            <rFont val="Arial"/>
          </rPr>
          <t xml:space="preserve">Student Teacher Evaluation, TWS, Lesson Planning. (BP, KK)
</t>
        </r>
      </text>
    </comment>
    <comment ref="AL34" authorId="0">
      <text>
        <r>
          <rPr>
            <sz val="10"/>
            <color rgb="FF000000"/>
            <rFont val="Arial"/>
          </rPr>
          <t>TWS, Student Teaching Evaluations.  KK</t>
        </r>
      </text>
    </comment>
    <comment ref="AO34" authorId="0">
      <text>
        <r>
          <rPr>
            <sz val="10"/>
            <color rgb="FF000000"/>
            <rFont val="Arial"/>
          </rPr>
          <t>DEVELOPMENT CASE STUDIES</t>
        </r>
      </text>
    </comment>
    <comment ref="AX34" authorId="0">
      <text>
        <r>
          <rPr>
            <sz val="10"/>
            <color rgb="FF000000"/>
            <rFont val="Arial"/>
          </rPr>
          <t>Capstone survey</t>
        </r>
      </text>
    </comment>
    <comment ref="BA34" authorId="0">
      <text>
        <r>
          <rPr>
            <sz val="10"/>
            <color rgb="FF000000"/>
            <rFont val="Arial"/>
          </rPr>
          <t>TWS, Student Teaching Evaluations.  KK</t>
        </r>
      </text>
    </comment>
    <comment ref="T35" authorId="0">
      <text>
        <r>
          <rPr>
            <sz val="10"/>
            <color rgb="FF000000"/>
            <rFont val="Arial"/>
          </rPr>
          <t>Pre-referral plan, adaptation activities</t>
        </r>
      </text>
    </comment>
    <comment ref="AC35" authorId="0">
      <text>
        <r>
          <rPr>
            <sz val="10"/>
            <color rgb="FF000000"/>
            <rFont val="Arial"/>
          </rPr>
          <t>course reading and reflection, assessment jigsaw, application assignment SO</t>
        </r>
      </text>
    </comment>
    <comment ref="AI35" authorId="0">
      <text>
        <r>
          <rPr>
            <sz val="10"/>
            <color rgb="FF000000"/>
            <rFont val="Arial"/>
          </rPr>
          <t xml:space="preserve">Student Teacher Evaluation, TWS, Lesson Planning. (BP, KK)
</t>
        </r>
      </text>
    </comment>
    <comment ref="AO35" authorId="0">
      <text>
        <r>
          <rPr>
            <sz val="10"/>
            <color rgb="FF000000"/>
            <rFont val="Arial"/>
          </rPr>
          <t>DEVELOPMENT CASE STUDIES</t>
        </r>
      </text>
    </comment>
    <comment ref="AX35" authorId="0">
      <text>
        <r>
          <rPr>
            <sz val="10"/>
            <color rgb="FF000000"/>
            <rFont val="Arial"/>
          </rPr>
          <t>Capstone reflection</t>
        </r>
      </text>
    </comment>
    <comment ref="BA35" authorId="0">
      <text>
        <r>
          <rPr>
            <sz val="10"/>
            <color rgb="FF000000"/>
            <rFont val="Arial"/>
          </rPr>
          <t>TWS, Student Teaching Evaluations, Lesson Planning.  KK</t>
        </r>
      </text>
    </comment>
    <comment ref="AC37" authorId="0">
      <text>
        <r>
          <rPr>
            <sz val="10"/>
            <color rgb="FF000000"/>
            <rFont val="Arial"/>
          </rPr>
          <t>Lesson plan, assessment jigsaw activity SO</t>
        </r>
      </text>
    </comment>
    <comment ref="AI37" authorId="0">
      <text>
        <r>
          <rPr>
            <sz val="10"/>
            <color rgb="FF000000"/>
            <rFont val="Arial"/>
          </rPr>
          <t xml:space="preserve">Student Teacher Evaluation, TWS, Lesson Planning. (BP, KK)
</t>
        </r>
      </text>
    </comment>
    <comment ref="AR37" authorId="0">
      <text>
        <r>
          <rPr>
            <sz val="10"/>
            <color rgb="FF000000"/>
            <rFont val="Arial"/>
          </rPr>
          <t>Lesson plans</t>
        </r>
      </text>
    </comment>
    <comment ref="AX37" authorId="0">
      <text>
        <r>
          <rPr>
            <sz val="10"/>
            <color rgb="FF000000"/>
            <rFont val="Arial"/>
          </rPr>
          <t>Capstone lesson plans</t>
        </r>
      </text>
    </comment>
    <comment ref="BA37" authorId="0">
      <text>
        <r>
          <rPr>
            <sz val="10"/>
            <color rgb="FF000000"/>
            <rFont val="Arial"/>
          </rPr>
          <t>Student Teaching Evaluations.</t>
        </r>
      </text>
    </comment>
    <comment ref="N38" authorId="0">
      <text>
        <r>
          <rPr>
            <sz val="10"/>
            <color rgb="FF000000"/>
            <rFont val="Arial"/>
          </rPr>
          <t>One criterion for evaluation in Lesson plan assignment.</t>
        </r>
      </text>
    </comment>
    <comment ref="AC38" authorId="0">
      <text>
        <r>
          <rPr>
            <sz val="10"/>
            <color rgb="FF000000"/>
            <rFont val="Arial"/>
          </rPr>
          <t>assessment jigsaw, Lesson plan (SO)</t>
        </r>
      </text>
    </comment>
    <comment ref="AI38" authorId="0">
      <text>
        <r>
          <rPr>
            <sz val="10"/>
            <color rgb="FF000000"/>
            <rFont val="Arial"/>
          </rPr>
          <t>TWS, Student teacher evaluation. (BP, KK)</t>
        </r>
      </text>
    </comment>
    <comment ref="AX38" authorId="0">
      <text>
        <r>
          <rPr>
            <sz val="10"/>
            <color rgb="FF000000"/>
            <rFont val="Arial"/>
          </rPr>
          <t>Capstone reflection</t>
        </r>
      </text>
    </comment>
    <comment ref="BA38" authorId="0">
      <text>
        <r>
          <rPr>
            <sz val="10"/>
            <color rgb="FF000000"/>
            <rFont val="Arial"/>
          </rPr>
          <t>TWS, Student Teaching Evaluations.  KK</t>
        </r>
      </text>
    </comment>
    <comment ref="N39" authorId="0">
      <text>
        <r>
          <rPr>
            <sz val="10"/>
            <color rgb="FF000000"/>
            <rFont val="Arial"/>
          </rPr>
          <t>Topic covered in Chapter 4: Diversity, no specific assessment.</t>
        </r>
      </text>
    </comment>
    <comment ref="T39" authorId="0">
      <text>
        <r>
          <rPr>
            <sz val="10"/>
            <color rgb="FF000000"/>
            <rFont val="Arial"/>
          </rPr>
          <t>tests, quizzes, article abstract</t>
        </r>
      </text>
    </comment>
    <comment ref="AI39" authorId="0">
      <text>
        <r>
          <rPr>
            <sz val="10"/>
            <color rgb="FF000000"/>
            <rFont val="Arial"/>
          </rPr>
          <t>TWS, Student teacher evaluation. (BP, KK)</t>
        </r>
      </text>
    </comment>
    <comment ref="BA39" authorId="0">
      <text>
        <r>
          <rPr>
            <sz val="10"/>
            <color rgb="FF000000"/>
            <rFont val="Arial"/>
          </rPr>
          <t xml:space="preserve">Student Teaching Evaluations.  KK
</t>
        </r>
      </text>
    </comment>
    <comment ref="AI40" authorId="0">
      <text>
        <r>
          <rPr>
            <sz val="10"/>
            <color rgb="FF000000"/>
            <rFont val="Arial"/>
          </rPr>
          <t>TWS, Student teacher evaluation. (BP, KK)</t>
        </r>
      </text>
    </comment>
    <comment ref="BA40" authorId="0">
      <text>
        <r>
          <rPr>
            <sz val="10"/>
            <color rgb="FF000000"/>
            <rFont val="Arial"/>
          </rPr>
          <t>Student Teaching Evaluations.  KK</t>
        </r>
      </text>
    </comment>
    <comment ref="AI41" authorId="0">
      <text>
        <r>
          <rPr>
            <sz val="10"/>
            <color rgb="FF000000"/>
            <rFont val="Arial"/>
          </rPr>
          <t>TWS, Student teacher evaluation. (BP, KK)</t>
        </r>
      </text>
    </comment>
    <comment ref="BA41" authorId="0">
      <text>
        <r>
          <rPr>
            <sz val="10"/>
            <color rgb="FF000000"/>
            <rFont val="Arial"/>
          </rPr>
          <t>Student Teaching Evaluations.  KK</t>
        </r>
      </text>
    </comment>
    <comment ref="N43" authorId="0">
      <text>
        <r>
          <rPr>
            <sz val="10"/>
            <color rgb="FF000000"/>
            <rFont val="Arial"/>
          </rPr>
          <t>Topic of lecture and discussion . Assessed in exam  (BJT)_</t>
        </r>
      </text>
    </comment>
    <comment ref="T43" authorId="0">
      <text>
        <r>
          <rPr>
            <sz val="10"/>
            <color rgb="FF000000"/>
            <rFont val="Arial"/>
          </rPr>
          <t>Transition plan</t>
        </r>
      </text>
    </comment>
    <comment ref="AI43" authorId="0">
      <text>
        <r>
          <rPr>
            <sz val="10"/>
            <color rgb="FF000000"/>
            <rFont val="Arial"/>
          </rPr>
          <t>Student Teacher Evaluation, Quick Evaluation. BP, KK</t>
        </r>
      </text>
    </comment>
    <comment ref="BA43" authorId="0">
      <text>
        <r>
          <rPr>
            <sz val="10"/>
            <color rgb="FF000000"/>
            <rFont val="Arial"/>
          </rPr>
          <t>Quick Evaluation</t>
        </r>
      </text>
    </comment>
    <comment ref="N44" authorId="0">
      <text>
        <r>
          <rPr>
            <sz val="10"/>
            <color rgb="FF000000"/>
            <rFont val="Arial"/>
          </rPr>
          <t>Topic of lecture and discussion.  Assessed in exam (BJT)</t>
        </r>
      </text>
    </comment>
    <comment ref="AI44" authorId="0">
      <text>
        <r>
          <rPr>
            <sz val="10"/>
            <color rgb="FF000000"/>
            <rFont val="Arial"/>
          </rPr>
          <t>Student Teacher Evaluation, methods classes. BP, KK</t>
        </r>
      </text>
    </comment>
    <comment ref="BA44" authorId="0">
      <text>
        <r>
          <rPr>
            <sz val="10"/>
            <color rgb="FF000000"/>
            <rFont val="Arial"/>
          </rPr>
          <t xml:space="preserve">Student Teaching Evaluations.  KK
</t>
        </r>
      </text>
    </comment>
    <comment ref="N45" authorId="0">
      <text>
        <r>
          <rPr>
            <sz val="10"/>
            <color rgb="FF000000"/>
            <rFont val="Arial"/>
          </rPr>
          <t>Assessed via objective exam</t>
        </r>
      </text>
    </comment>
    <comment ref="Z45" authorId="0">
      <text>
        <r>
          <rPr>
            <sz val="10"/>
            <color rgb="FF000000"/>
            <rFont val="Arial"/>
          </rPr>
          <t>Extensive writing, annotated reading and grading by instructor.</t>
        </r>
      </text>
    </comment>
    <comment ref="AC45" authorId="0">
      <text>
        <r>
          <rPr>
            <sz val="10"/>
            <color rgb="FF000000"/>
            <rFont val="Arial"/>
          </rPr>
          <t>lesson plan (AG)</t>
        </r>
      </text>
    </comment>
    <comment ref="AI45" authorId="0">
      <text>
        <r>
          <rPr>
            <sz val="10"/>
            <color rgb="FF000000"/>
            <rFont val="Arial"/>
          </rPr>
          <t>Student Teacher Evaluation. BP, KK</t>
        </r>
      </text>
    </comment>
    <comment ref="AO45" authorId="0">
      <text>
        <r>
          <rPr>
            <sz val="10"/>
            <color rgb="FF000000"/>
            <rFont val="Arial"/>
          </rPr>
          <t>DECISION THEME PAPERS</t>
        </r>
      </text>
    </comment>
    <comment ref="BA45" authorId="0">
      <text>
        <r>
          <rPr>
            <sz val="10"/>
            <color rgb="FF000000"/>
            <rFont val="Arial"/>
          </rPr>
          <t xml:space="preserve">Student Teaching Evaluations.  KK
</t>
        </r>
      </text>
    </comment>
    <comment ref="AC46" authorId="0">
      <text>
        <r>
          <rPr>
            <sz val="10"/>
            <color rgb="FF000000"/>
            <rFont val="Arial"/>
          </rPr>
          <t>Reflection and Evaluation peices of differentiated lesson plan, course reading and reflection(SO)</t>
        </r>
      </text>
    </comment>
    <comment ref="AI46" authorId="0">
      <text>
        <r>
          <rPr>
            <sz val="10"/>
            <color rgb="FF000000"/>
            <rFont val="Arial"/>
          </rPr>
          <t>Student Teacher Evaluation. BP, KK</t>
        </r>
      </text>
    </comment>
    <comment ref="BA46" authorId="0">
      <text>
        <r>
          <rPr>
            <sz val="10"/>
            <color rgb="FF000000"/>
            <rFont val="Arial"/>
          </rPr>
          <t xml:space="preserve">Student Teaching Evaluations.  KK
</t>
        </r>
      </text>
    </comment>
    <comment ref="E49" authorId="0">
      <text>
        <r>
          <rPr>
            <sz val="10"/>
            <color rgb="FF000000"/>
            <rFont val="Arial"/>
          </rPr>
          <t>Teacher Interview, Website and Observation Reports</t>
        </r>
      </text>
    </comment>
    <comment ref="H49" authorId="0">
      <text>
        <r>
          <rPr>
            <sz val="10"/>
            <color rgb="FF000000"/>
            <rFont val="Arial"/>
          </rPr>
          <t>Ed 101 Observation Reflections. (BP, KK)</t>
        </r>
      </text>
    </comment>
    <comment ref="K49" authorId="0">
      <text>
        <r>
          <rPr>
            <sz val="10"/>
            <color rgb="FF000000"/>
            <rFont val="Arial"/>
          </rPr>
          <t>case study reflections, final exam essay</t>
        </r>
      </text>
    </comment>
    <comment ref="N49" authorId="0">
      <text>
        <r>
          <rPr>
            <sz val="10"/>
            <color rgb="FF000000"/>
            <rFont val="Arial"/>
          </rPr>
          <t>Journal essay</t>
        </r>
      </text>
    </comment>
    <comment ref="Q49" authorId="0">
      <text>
        <r>
          <rPr>
            <sz val="10"/>
            <color rgb="FF000000"/>
            <rFont val="Arial"/>
          </rPr>
          <t>Short Form Evaluation for Field Experience (BJT)</t>
        </r>
      </text>
    </comment>
    <comment ref="W49" authorId="0">
      <text>
        <r>
          <rPr>
            <sz val="10"/>
            <color rgb="FF000000"/>
            <rFont val="Arial"/>
          </rPr>
          <t>attitude and effort in field experience, coop eval</t>
        </r>
      </text>
    </comment>
    <comment ref="Z49" authorId="0">
      <text>
        <r>
          <rPr>
            <sz val="10"/>
            <color rgb="FF000000"/>
            <rFont val="Arial"/>
          </rPr>
          <t>Extensive writing, annotated reading and grading by instructor.</t>
        </r>
      </text>
    </comment>
    <comment ref="AC49" authorId="0">
      <text>
        <r>
          <rPr>
            <sz val="10"/>
            <color rgb="FF000000"/>
            <rFont val="Arial"/>
          </rPr>
          <t>Reading reflections, class participation</t>
        </r>
      </text>
    </comment>
    <comment ref="AF49" authorId="0">
      <text>
        <r>
          <rPr>
            <sz val="10"/>
            <color rgb="FF000000"/>
            <rFont val="Arial"/>
          </rPr>
          <t>PCM evaluation</t>
        </r>
      </text>
    </comment>
    <comment ref="AI49" authorId="0">
      <text>
        <r>
          <rPr>
            <sz val="10"/>
            <color rgb="FF000000"/>
            <rFont val="Arial"/>
          </rPr>
          <t>Student Teacher Evaluation, Supervisor Feedback.  (BP, KK)</t>
        </r>
      </text>
    </comment>
    <comment ref="AO49" authorId="0">
      <text>
        <r>
          <rPr>
            <sz val="10"/>
            <color rgb="FF000000"/>
            <rFont val="Arial"/>
          </rPr>
          <t>CASE STUDY ASSESSMENTS</t>
        </r>
      </text>
    </comment>
    <comment ref="AU49" authorId="0">
      <text>
        <r>
          <rPr>
            <sz val="10"/>
            <color rgb="FF000000"/>
            <rFont val="Arial"/>
          </rPr>
          <t>Field experience evaluation</t>
        </r>
      </text>
    </comment>
    <comment ref="AX49" authorId="0">
      <text>
        <r>
          <rPr>
            <sz val="10"/>
            <color rgb="FF000000"/>
            <rFont val="Arial"/>
          </rPr>
          <t>Capstone evaluation</t>
        </r>
      </text>
    </comment>
    <comment ref="BA49" authorId="0">
      <text>
        <r>
          <rPr>
            <sz val="10"/>
            <color rgb="FF000000"/>
            <rFont val="Arial"/>
          </rPr>
          <t xml:space="preserve">Student Teaching Evaluations.  KK
</t>
        </r>
      </text>
    </comment>
    <comment ref="K50" authorId="0">
      <text>
        <r>
          <rPr>
            <sz val="10"/>
            <color rgb="FF000000"/>
            <rFont val="Arial"/>
          </rPr>
          <t>lecture, class discussion</t>
        </r>
      </text>
    </comment>
    <comment ref="Z50" authorId="0">
      <text>
        <r>
          <rPr>
            <sz val="10"/>
            <color rgb="FF000000"/>
            <rFont val="Arial"/>
          </rPr>
          <t>Extensive writing, annotated reading and grading by instructor.</t>
        </r>
      </text>
    </comment>
    <comment ref="AI50" authorId="0">
      <text>
        <r>
          <rPr>
            <sz val="10"/>
            <color rgb="FF000000"/>
            <rFont val="Arial"/>
          </rPr>
          <t>Student Teacher Evaluation, Supervisor Feedback, lesson plan.  (BP, KK)</t>
        </r>
      </text>
    </comment>
    <comment ref="AO50" authorId="0">
      <text>
        <r>
          <rPr>
            <sz val="10"/>
            <color rgb="FF000000"/>
            <rFont val="Arial"/>
          </rPr>
          <t>DECISION THEMES, EXAM ESSAYS</t>
        </r>
      </text>
    </comment>
    <comment ref="AU50" authorId="0">
      <text>
        <r>
          <rPr>
            <sz val="10"/>
            <color rgb="FF000000"/>
            <rFont val="Arial"/>
          </rPr>
          <t>Field experience evaluation</t>
        </r>
      </text>
    </comment>
    <comment ref="AX50" authorId="0">
      <text>
        <r>
          <rPr>
            <sz val="10"/>
            <color rgb="FF000000"/>
            <rFont val="Arial"/>
          </rPr>
          <t>Capstone evaluation</t>
        </r>
      </text>
    </comment>
    <comment ref="BA50" authorId="0">
      <text>
        <r>
          <rPr>
            <sz val="10"/>
            <color rgb="FF000000"/>
            <rFont val="Arial"/>
          </rPr>
          <t xml:space="preserve">Student Teaching Evaluations.  KK
</t>
        </r>
      </text>
    </comment>
    <comment ref="K51" authorId="0">
      <text>
        <r>
          <rPr>
            <sz val="10"/>
            <color rgb="FF000000"/>
            <rFont val="Arial"/>
          </rPr>
          <t>lecture, class discussion</t>
        </r>
      </text>
    </comment>
    <comment ref="W51" authorId="0">
      <text>
        <r>
          <rPr>
            <sz val="10"/>
            <color rgb="FF000000"/>
            <rFont val="Arial"/>
          </rPr>
          <t>Co-op eval. (AG)</t>
        </r>
      </text>
    </comment>
    <comment ref="Z51" authorId="0">
      <text>
        <r>
          <rPr>
            <sz val="10"/>
            <color rgb="FF000000"/>
            <rFont val="Arial"/>
          </rPr>
          <t>Extensive writing, annotated reading and grading by instructor.</t>
        </r>
      </text>
    </comment>
    <comment ref="AF51" authorId="0">
      <text>
        <r>
          <rPr>
            <sz val="10"/>
            <color rgb="FF000000"/>
            <rFont val="Arial"/>
          </rPr>
          <t>PCM eval (SO)</t>
        </r>
      </text>
    </comment>
    <comment ref="AI51" authorId="0">
      <text>
        <r>
          <rPr>
            <sz val="10"/>
            <color rgb="FF000000"/>
            <rFont val="Arial"/>
          </rPr>
          <t>Student Teacher Evaluation, Supervisor Feedback.  (BP, KK)</t>
        </r>
      </text>
    </comment>
    <comment ref="AL51" authorId="0">
      <text>
        <r>
          <rPr>
            <sz val="10"/>
            <color rgb="FF000000"/>
            <rFont val="Arial"/>
          </rPr>
          <t xml:space="preserve">Student Teaching Evaluations.  KK
</t>
        </r>
      </text>
    </comment>
    <comment ref="AO51" authorId="0">
      <text>
        <r>
          <rPr>
            <sz val="10"/>
            <color rgb="FF000000"/>
            <rFont val="Arial"/>
          </rPr>
          <t>CASE STUDIES,
EXAM ESSAYS</t>
        </r>
      </text>
    </comment>
    <comment ref="BA51" authorId="0">
      <text>
        <r>
          <rPr>
            <sz val="10"/>
            <color rgb="FF000000"/>
            <rFont val="Arial"/>
          </rPr>
          <t xml:space="preserve">Student Teaching Evaluations.  KK
</t>
        </r>
      </text>
    </comment>
    <comment ref="E52" authorId="0">
      <text>
        <r>
          <rPr>
            <sz val="10"/>
            <color rgb="FF000000"/>
            <rFont val="Arial"/>
          </rPr>
          <t>Ed 101 Obseravtion Reports and Shadowing presentation. (BP, KK)</t>
        </r>
      </text>
    </comment>
    <comment ref="H52" authorId="0">
      <text>
        <r>
          <rPr>
            <sz val="10"/>
            <color rgb="FF000000"/>
            <rFont val="Arial"/>
          </rPr>
          <t>Ed 101 Observation Reports and Shadowing presentation. (BP, KK)</t>
        </r>
      </text>
    </comment>
    <comment ref="Q52" authorId="0">
      <text>
        <r>
          <rPr>
            <sz val="10"/>
            <color rgb="FF000000"/>
            <rFont val="Arial"/>
          </rPr>
          <t xml:space="preserve">Included in short form evaluation of Field Experience (BJT)
</t>
        </r>
      </text>
    </comment>
    <comment ref="T52" authorId="0">
      <text>
        <r>
          <rPr>
            <sz val="10"/>
            <color rgb="FF000000"/>
            <rFont val="Arial"/>
          </rPr>
          <t>Group presentation (AG)</t>
        </r>
      </text>
    </comment>
    <comment ref="W52" authorId="0">
      <text>
        <r>
          <rPr>
            <sz val="10"/>
            <color rgb="FF000000"/>
            <rFont val="Arial"/>
          </rPr>
          <t>Co-op eval (AG)</t>
        </r>
      </text>
    </comment>
    <comment ref="Z52" authorId="0">
      <text>
        <r>
          <rPr>
            <sz val="10"/>
            <color rgb="FF000000"/>
            <rFont val="Arial"/>
          </rPr>
          <t>Extensive writing, annotated reading and grading by instructor.</t>
        </r>
      </text>
    </comment>
    <comment ref="AF52" authorId="0">
      <text>
        <r>
          <rPr>
            <sz val="10"/>
            <color rgb="FF000000"/>
            <rFont val="Arial"/>
          </rPr>
          <t>Co-op eval.</t>
        </r>
      </text>
    </comment>
    <comment ref="AI52" authorId="0">
      <text>
        <r>
          <rPr>
            <sz val="10"/>
            <color rgb="FF000000"/>
            <rFont val="Arial"/>
          </rPr>
          <t>Student Teacher Evaluation, Supervisor Feedback.  (BP, KK)</t>
        </r>
      </text>
    </comment>
    <comment ref="AL52" authorId="0">
      <text>
        <r>
          <rPr>
            <sz val="10"/>
            <color rgb="FF000000"/>
            <rFont val="Arial"/>
          </rPr>
          <t xml:space="preserve">Student Teaching Evaluations.  KK
</t>
        </r>
      </text>
    </comment>
    <comment ref="AU52" authorId="0">
      <text>
        <r>
          <rPr>
            <sz val="10"/>
            <color rgb="FF000000"/>
            <rFont val="Arial"/>
          </rPr>
          <t>Field experience evaluation</t>
        </r>
      </text>
    </comment>
    <comment ref="AX52" authorId="0">
      <text>
        <r>
          <rPr>
            <sz val="10"/>
            <color rgb="FF000000"/>
            <rFont val="Arial"/>
          </rPr>
          <t>Capstone evaluation</t>
        </r>
      </text>
    </comment>
    <comment ref="BA52" authorId="0">
      <text>
        <r>
          <rPr>
            <sz val="10"/>
            <color rgb="FF000000"/>
            <rFont val="Arial"/>
          </rPr>
          <t xml:space="preserve">Student Teaching Evaluations
</t>
        </r>
      </text>
    </comment>
    <comment ref="E53" authorId="0">
      <text>
        <r>
          <rPr>
            <sz val="10"/>
            <color rgb="FF000000"/>
            <rFont val="Arial"/>
          </rPr>
          <t>Teacher Interview paper, Observations reports and Shadowing presentation. (BP, KK)</t>
        </r>
      </text>
    </comment>
    <comment ref="H53" authorId="0">
      <text>
        <r>
          <rPr>
            <sz val="10"/>
            <color rgb="FF000000"/>
            <rFont val="Arial"/>
          </rPr>
          <t>Teacher Interview paper, observation reports, shadowing presentation. (BP, KK)</t>
        </r>
      </text>
    </comment>
    <comment ref="Q53" authorId="0">
      <text>
        <r>
          <rPr>
            <sz val="10"/>
            <color rgb="FF000000"/>
            <rFont val="Arial"/>
          </rPr>
          <t>Included in short form evaluation of Field Experience (BJT)</t>
        </r>
      </text>
    </comment>
    <comment ref="T53" authorId="0">
      <text>
        <r>
          <rPr>
            <sz val="10"/>
            <color rgb="FF000000"/>
            <rFont val="Arial"/>
          </rPr>
          <t>Facility/camp visit opportunities, teacher aiding or own assignment</t>
        </r>
      </text>
    </comment>
    <comment ref="W53" authorId="0">
      <text>
        <r>
          <rPr>
            <sz val="10"/>
            <color rgb="FF000000"/>
            <rFont val="Arial"/>
          </rPr>
          <t>co-op eval (AG)</t>
        </r>
      </text>
    </comment>
    <comment ref="AF53" authorId="0">
      <text>
        <r>
          <rPr>
            <sz val="10"/>
            <color rgb="FF000000"/>
            <rFont val="Arial"/>
          </rPr>
          <t>Co-op eval (AG)</t>
        </r>
      </text>
    </comment>
    <comment ref="AI53" authorId="0">
      <text>
        <r>
          <rPr>
            <sz val="10"/>
            <color rgb="FF000000"/>
            <rFont val="Arial"/>
          </rPr>
          <t>Student Teacher Evaluation, Supervisor Feedback.  (BP, KK)</t>
        </r>
      </text>
    </comment>
    <comment ref="AL53" authorId="0">
      <text>
        <r>
          <rPr>
            <sz val="10"/>
            <color rgb="FF000000"/>
            <rFont val="Arial"/>
          </rPr>
          <t xml:space="preserve">Student Teaching Evaluations.  KK
</t>
        </r>
      </text>
    </comment>
    <comment ref="BA53" authorId="0">
      <text>
        <r>
          <rPr>
            <sz val="10"/>
            <color rgb="FF000000"/>
            <rFont val="Arial"/>
          </rPr>
          <t xml:space="preserve">Student Teaching Evaluations
</t>
        </r>
      </text>
    </comment>
    <comment ref="N54" authorId="0">
      <text>
        <r>
          <rPr>
            <sz val="10"/>
            <color rgb="FF000000"/>
            <rFont val="Arial"/>
          </rPr>
          <t>Lesson Plan assignment</t>
        </r>
      </text>
    </comment>
    <comment ref="W54" authorId="0">
      <text>
        <r>
          <rPr>
            <sz val="10"/>
            <color rgb="FF000000"/>
            <rFont val="Arial"/>
          </rPr>
          <t>coop eval</t>
        </r>
      </text>
    </comment>
    <comment ref="AF54" authorId="0">
      <text>
        <r>
          <rPr>
            <sz val="10"/>
            <color rgb="FF000000"/>
            <rFont val="Arial"/>
          </rPr>
          <t>coop eval</t>
        </r>
      </text>
    </comment>
    <comment ref="AI54" authorId="0">
      <text>
        <r>
          <rPr>
            <sz val="10"/>
            <color rgb="FF000000"/>
            <rFont val="Arial"/>
          </rPr>
          <t>Student Teacher Evaluation, Supervisor Feedback.  (BP, KK)</t>
        </r>
      </text>
    </comment>
    <comment ref="AL54" authorId="0">
      <text>
        <r>
          <rPr>
            <sz val="10"/>
            <color rgb="FF000000"/>
            <rFont val="Arial"/>
          </rPr>
          <t xml:space="preserve">Student Teaching Evaluations.  KK
</t>
        </r>
      </text>
    </comment>
    <comment ref="AR54" authorId="0">
      <text>
        <r>
          <rPr>
            <sz val="10"/>
            <color rgb="FF000000"/>
            <rFont val="Arial"/>
          </rPr>
          <t>Lesson plans</t>
        </r>
      </text>
    </comment>
    <comment ref="AX54" authorId="0">
      <text>
        <r>
          <rPr>
            <sz val="10"/>
            <color rgb="FF000000"/>
            <rFont val="Arial"/>
          </rPr>
          <t>Capstone evaluation</t>
        </r>
      </text>
    </comment>
    <comment ref="BA54" authorId="0">
      <text>
        <r>
          <rPr>
            <sz val="10"/>
            <color rgb="FF000000"/>
            <rFont val="Arial"/>
          </rPr>
          <t xml:space="preserve">Student Teaching Evaluations
</t>
        </r>
      </text>
    </comment>
    <comment ref="W55" authorId="0">
      <text>
        <r>
          <rPr>
            <sz val="10"/>
            <color rgb="FF000000"/>
            <rFont val="Arial"/>
          </rPr>
          <t>coop eval</t>
        </r>
      </text>
    </comment>
    <comment ref="Z55" authorId="0">
      <text>
        <r>
          <rPr>
            <sz val="10"/>
            <color rgb="FF000000"/>
            <rFont val="Arial"/>
          </rPr>
          <t>Extensive writing, annotated reading and grading by instructor.</t>
        </r>
      </text>
    </comment>
    <comment ref="Q57" authorId="0">
      <text>
        <r>
          <rPr>
            <sz val="10"/>
            <color rgb="FF000000"/>
            <rFont val="Arial"/>
          </rPr>
          <t>Included in short form evaluation (BJT)</t>
        </r>
      </text>
    </comment>
    <comment ref="T57" authorId="0">
      <text>
        <r>
          <rPr>
            <sz val="10"/>
            <color rgb="FF000000"/>
            <rFont val="Arial"/>
          </rPr>
          <t>Group presentation, field experience (AG)</t>
        </r>
      </text>
    </comment>
    <comment ref="W57" authorId="0">
      <text>
        <r>
          <rPr>
            <sz val="10"/>
            <color rgb="FF000000"/>
            <rFont val="Arial"/>
          </rPr>
          <t>coop eval. (AG)</t>
        </r>
      </text>
    </comment>
    <comment ref="AC57" authorId="0">
      <text>
        <r>
          <rPr>
            <sz val="10"/>
            <color rgb="FF000000"/>
            <rFont val="Arial"/>
          </rPr>
          <t>class presentation</t>
        </r>
      </text>
    </comment>
    <comment ref="AF57" authorId="0">
      <text>
        <r>
          <rPr>
            <sz val="10"/>
            <color rgb="FF000000"/>
            <rFont val="Arial"/>
          </rPr>
          <t>co-op eval (AG)</t>
        </r>
      </text>
    </comment>
    <comment ref="AI57" authorId="0">
      <text>
        <r>
          <rPr>
            <sz val="10"/>
            <color rgb="FF000000"/>
            <rFont val="Arial"/>
          </rPr>
          <t>Student Teacher Evaluation, Supervisor Feedback.  (BP, KK)</t>
        </r>
      </text>
    </comment>
    <comment ref="AL57" authorId="0">
      <text>
        <r>
          <rPr>
            <sz val="10"/>
            <color rgb="FF000000"/>
            <rFont val="Arial"/>
          </rPr>
          <t xml:space="preserve">Student Teaching Evaluations.  KK
</t>
        </r>
      </text>
    </comment>
    <comment ref="AO57" authorId="0">
      <text>
        <r>
          <rPr>
            <sz val="10"/>
            <color rgb="FF000000"/>
            <rFont val="Arial"/>
          </rPr>
          <t>DRESS CODE CASE STUDY</t>
        </r>
      </text>
    </comment>
    <comment ref="AU57" authorId="0">
      <text>
        <r>
          <rPr>
            <sz val="10"/>
            <color rgb="FF000000"/>
            <rFont val="Arial"/>
          </rPr>
          <t>Field experience evaluation</t>
        </r>
      </text>
    </comment>
    <comment ref="AX57" authorId="0">
      <text>
        <r>
          <rPr>
            <sz val="10"/>
            <color rgb="FF000000"/>
            <rFont val="Arial"/>
          </rPr>
          <t>Capstone evaluation</t>
        </r>
      </text>
    </comment>
    <comment ref="BA57" authorId="0">
      <text>
        <r>
          <rPr>
            <sz val="10"/>
            <color rgb="FF000000"/>
            <rFont val="Arial"/>
          </rPr>
          <t xml:space="preserve">Student Teaching Evaluations
</t>
        </r>
      </text>
    </comment>
    <comment ref="E58" authorId="0">
      <text>
        <r>
          <rPr>
            <sz val="10"/>
            <color rgb="FF000000"/>
            <rFont val="Arial"/>
          </rPr>
          <t>Course requirements. (BP, KK)</t>
        </r>
      </text>
    </comment>
    <comment ref="H58" authorId="0">
      <text>
        <r>
          <rPr>
            <sz val="10"/>
            <color rgb="FF000000"/>
            <rFont val="Arial"/>
          </rPr>
          <t>Observation requirements. (BP, KK)</t>
        </r>
      </text>
    </comment>
    <comment ref="K58" authorId="0">
      <text>
        <r>
          <rPr>
            <sz val="10"/>
            <color rgb="FF000000"/>
            <rFont val="Arial"/>
          </rPr>
          <t>course requirement</t>
        </r>
      </text>
    </comment>
    <comment ref="N58" authorId="0">
      <text>
        <r>
          <rPr>
            <sz val="10"/>
            <color rgb="FF000000"/>
            <rFont val="Arial"/>
          </rPr>
          <t>Meeting deadlines and attendance in class included in course grade.</t>
        </r>
      </text>
    </comment>
    <comment ref="Q58" authorId="0">
      <text>
        <r>
          <rPr>
            <sz val="10"/>
            <color rgb="FF000000"/>
            <rFont val="Arial"/>
          </rPr>
          <t>Included in Short form evaluation (BJT)</t>
        </r>
      </text>
    </comment>
    <comment ref="W58" authorId="0">
      <text>
        <r>
          <rPr>
            <sz val="10"/>
            <color rgb="FF000000"/>
            <rFont val="Arial"/>
          </rPr>
          <t>paperwork (AG)</t>
        </r>
      </text>
    </comment>
    <comment ref="Z58" authorId="0">
      <text>
        <r>
          <rPr>
            <sz val="10"/>
            <color rgb="FF000000"/>
            <rFont val="Arial"/>
          </rPr>
          <t>Extensive writing, annotated reading and grading by instructor.</t>
        </r>
      </text>
    </comment>
    <comment ref="AC58" authorId="0">
      <text>
        <r>
          <rPr>
            <sz val="10"/>
            <color rgb="FF000000"/>
            <rFont val="Arial"/>
          </rPr>
          <t>course requirement</t>
        </r>
      </text>
    </comment>
    <comment ref="AF58" authorId="0">
      <text>
        <r>
          <rPr>
            <sz val="10"/>
            <color rgb="FF000000"/>
            <rFont val="Arial"/>
          </rPr>
          <t>paperwork (AG)</t>
        </r>
      </text>
    </comment>
    <comment ref="AI58" authorId="0">
      <text>
        <r>
          <rPr>
            <sz val="10"/>
            <color rgb="FF000000"/>
            <rFont val="Arial"/>
          </rPr>
          <t>Student Teacher Evaluation, Supervisor Feedback, Quick Evaluation.  (BP, KK)</t>
        </r>
      </text>
    </comment>
    <comment ref="AL58" authorId="0">
      <text>
        <r>
          <rPr>
            <sz val="10"/>
            <color rgb="FF000000"/>
            <rFont val="Arial"/>
          </rPr>
          <t xml:space="preserve">Student Teaching Evaluations.  KK
</t>
        </r>
      </text>
    </comment>
    <comment ref="AO58" authorId="0">
      <text>
        <r>
          <rPr>
            <sz val="10"/>
            <color rgb="FF000000"/>
            <rFont val="Arial"/>
          </rPr>
          <t xml:space="preserve">MAJOR PROJECT
</t>
        </r>
      </text>
    </comment>
    <comment ref="BA58" authorId="0">
      <text>
        <r>
          <rPr>
            <sz val="10"/>
            <color rgb="FF000000"/>
            <rFont val="Arial"/>
          </rPr>
          <t xml:space="preserve">Student Teaching Evaluations
</t>
        </r>
      </text>
    </comment>
    <comment ref="T59" authorId="0">
      <text>
        <r>
          <rPr>
            <sz val="10"/>
            <color rgb="FF000000"/>
            <rFont val="Arial"/>
          </rPr>
          <t>Pre-referral plans, transition plans, IEP goals</t>
        </r>
      </text>
    </comment>
    <comment ref="Z59" authorId="0">
      <text>
        <r>
          <rPr>
            <sz val="10"/>
            <color rgb="FF000000"/>
            <rFont val="Arial"/>
          </rPr>
          <t>Extensive writing, annotated reading and grading by instructor.</t>
        </r>
      </text>
    </comment>
    <comment ref="AI59" authorId="0">
      <text>
        <r>
          <rPr>
            <sz val="10"/>
            <color rgb="FF000000"/>
            <rFont val="Arial"/>
          </rPr>
          <t>Student Teacher Evaluation, Supervisor Feedback.  (BP, KK)</t>
        </r>
      </text>
    </comment>
    <comment ref="AL59" authorId="0">
      <text>
        <r>
          <rPr>
            <sz val="10"/>
            <color rgb="FF000000"/>
            <rFont val="Arial"/>
          </rPr>
          <t xml:space="preserve">Student Teaching Evaluations.  KK
</t>
        </r>
      </text>
    </comment>
    <comment ref="AO59" authorId="0">
      <text>
        <r>
          <rPr>
            <sz val="10"/>
            <color rgb="FF000000"/>
            <rFont val="Arial"/>
          </rPr>
          <t>EXAMS, DECISION THEMES, ESSAYS</t>
        </r>
      </text>
    </comment>
    <comment ref="AX59" authorId="0">
      <text>
        <r>
          <rPr>
            <sz val="10"/>
            <color rgb="FF000000"/>
            <rFont val="Arial"/>
          </rPr>
          <t>Capstone evaluation</t>
        </r>
      </text>
    </comment>
    <comment ref="BA59" authorId="0">
      <text>
        <r>
          <rPr>
            <sz val="10"/>
            <color rgb="FF000000"/>
            <rFont val="Arial"/>
          </rPr>
          <t xml:space="preserve">Student Teaching Evaluations
</t>
        </r>
      </text>
    </comment>
    <comment ref="E60" authorId="0">
      <text>
        <r>
          <rPr>
            <sz val="10"/>
            <color rgb="FF000000"/>
            <rFont val="Arial"/>
          </rPr>
          <t>Field Experience Observations. (BP, KK)</t>
        </r>
      </text>
    </comment>
    <comment ref="H60" authorId="0">
      <text>
        <r>
          <rPr>
            <sz val="10"/>
            <color rgb="FF000000"/>
            <rFont val="Arial"/>
          </rPr>
          <t>Field Experience requirements. (BP, KK)</t>
        </r>
      </text>
    </comment>
    <comment ref="Q60" authorId="0">
      <text>
        <r>
          <rPr>
            <sz val="10"/>
            <color rgb="FF000000"/>
            <rFont val="Arial"/>
          </rPr>
          <t>Short form evaluation for field experience (BJT)</t>
        </r>
      </text>
    </comment>
    <comment ref="W60" authorId="0">
      <text>
        <r>
          <rPr>
            <sz val="10"/>
            <color rgb="FF000000"/>
            <rFont val="Arial"/>
          </rPr>
          <t>co-op eval (AG)</t>
        </r>
      </text>
    </comment>
    <comment ref="Z60" authorId="0">
      <text>
        <r>
          <rPr>
            <sz val="10"/>
            <color rgb="FF000000"/>
            <rFont val="Arial"/>
          </rPr>
          <t>Extensive writing, annotated reading and grading by instructor.</t>
        </r>
      </text>
    </comment>
    <comment ref="AF60" authorId="0">
      <text>
        <r>
          <rPr>
            <sz val="10"/>
            <color rgb="FF000000"/>
            <rFont val="Arial"/>
          </rPr>
          <t>co-op eval (AG)</t>
        </r>
      </text>
    </comment>
    <comment ref="AI60" authorId="0">
      <text>
        <r>
          <rPr>
            <sz val="10"/>
            <color rgb="FF000000"/>
            <rFont val="Arial"/>
          </rPr>
          <t>Student Teacher Evaluation, Supervisor Feedback.  (BP, KK)</t>
        </r>
      </text>
    </comment>
    <comment ref="AL60" authorId="0">
      <text>
        <r>
          <rPr>
            <sz val="10"/>
            <color rgb="FF000000"/>
            <rFont val="Arial"/>
          </rPr>
          <t xml:space="preserve">Student Teaching Evaluations.  KK
</t>
        </r>
      </text>
    </comment>
    <comment ref="AO60" authorId="0">
      <text>
        <r>
          <rPr>
            <sz val="10"/>
            <color rgb="FF000000"/>
            <rFont val="Arial"/>
          </rPr>
          <t>CASE STUDIES</t>
        </r>
      </text>
    </comment>
    <comment ref="AX60" authorId="0">
      <text>
        <r>
          <rPr>
            <sz val="10"/>
            <color rgb="FF000000"/>
            <rFont val="Arial"/>
          </rPr>
          <t>Capstone evaluation</t>
        </r>
      </text>
    </comment>
    <comment ref="BA60" authorId="0">
      <text>
        <r>
          <rPr>
            <sz val="10"/>
            <color rgb="FF000000"/>
            <rFont val="Arial"/>
          </rPr>
          <t xml:space="preserve">Student Teaching Evaluations
</t>
        </r>
      </text>
    </comment>
    <comment ref="Q61" authorId="0">
      <text>
        <r>
          <rPr>
            <sz val="10"/>
            <color rgb="FF000000"/>
            <rFont val="Arial"/>
          </rPr>
          <t>Students are responsible for proper documentation of field experience hours.</t>
        </r>
      </text>
    </comment>
    <comment ref="T61" authorId="0">
      <text>
        <r>
          <rPr>
            <sz val="10"/>
            <color rgb="FF000000"/>
            <rFont val="Arial"/>
          </rPr>
          <t>tests</t>
        </r>
      </text>
    </comment>
    <comment ref="W61" authorId="0">
      <text>
        <r>
          <rPr>
            <sz val="10"/>
            <color rgb="FF000000"/>
            <rFont val="Arial"/>
          </rPr>
          <t>hours log (AG)</t>
        </r>
      </text>
    </comment>
    <comment ref="AI61" authorId="0">
      <text>
        <r>
          <rPr>
            <sz val="10"/>
            <color rgb="FF000000"/>
            <rFont val="Arial"/>
          </rPr>
          <t>TWS, Portfolio. (BP,KK)</t>
        </r>
      </text>
    </comment>
    <comment ref="AI64" authorId="0">
      <text>
        <r>
          <rPr>
            <sz val="10"/>
            <color rgb="FF000000"/>
            <rFont val="Arial"/>
          </rPr>
          <t>Student Teacher Evaluation, Supervisor Feedback.  (BP, KK)</t>
        </r>
      </text>
    </comment>
    <comment ref="AL64" authorId="0">
      <text>
        <r>
          <rPr>
            <sz val="10"/>
            <color rgb="FF000000"/>
            <rFont val="Arial"/>
          </rPr>
          <t xml:space="preserve">TWS, Student Teaching Evaluations.  KK
</t>
        </r>
      </text>
    </comment>
    <comment ref="AR64" authorId="0">
      <text>
        <r>
          <rPr>
            <sz val="10"/>
            <color rgb="FF000000"/>
            <rFont val="Arial"/>
          </rPr>
          <t>Lesson plans</t>
        </r>
      </text>
    </comment>
    <comment ref="BA64" authorId="0">
      <text>
        <r>
          <rPr>
            <sz val="10"/>
            <color rgb="FF000000"/>
            <rFont val="Arial"/>
          </rPr>
          <t xml:space="preserve">TWS, Student Teaching Evaluations, Unit Plans. KK, BP
</t>
        </r>
      </text>
    </comment>
    <comment ref="K65" authorId="0">
      <text>
        <r>
          <rPr>
            <sz val="10"/>
            <color rgb="FF000000"/>
            <rFont val="Arial"/>
          </rPr>
          <t>article review on curricular focus area</t>
        </r>
      </text>
    </comment>
    <comment ref="AI65" authorId="0">
      <text>
        <r>
          <rPr>
            <sz val="10"/>
            <color rgb="FF000000"/>
            <rFont val="Arial"/>
          </rPr>
          <t>Student Teacher Evaluation, Supervisor Feedback.  (BP, KK)</t>
        </r>
      </text>
    </comment>
    <comment ref="AI66" authorId="0">
      <text>
        <r>
          <rPr>
            <sz val="10"/>
            <color rgb="FF000000"/>
            <rFont val="Arial"/>
          </rPr>
          <t>Lesson Planning. (BP, KK)</t>
        </r>
      </text>
    </comment>
    <comment ref="AL66" authorId="0">
      <text>
        <r>
          <rPr>
            <sz val="10"/>
            <color rgb="FF000000"/>
            <rFont val="Arial"/>
          </rPr>
          <t xml:space="preserve">Student Teaching Evaluations, Lesson Plans.  KK
</t>
        </r>
      </text>
    </comment>
    <comment ref="AR66" authorId="0">
      <text>
        <r>
          <rPr>
            <sz val="10"/>
            <color rgb="FF000000"/>
            <rFont val="Arial"/>
          </rPr>
          <t>Lesson plans</t>
        </r>
      </text>
    </comment>
    <comment ref="AX66" authorId="0">
      <text>
        <r>
          <rPr>
            <sz val="10"/>
            <color rgb="FF000000"/>
            <rFont val="Arial"/>
          </rPr>
          <t>Capstone lesson plans</t>
        </r>
      </text>
    </comment>
    <comment ref="BA66" authorId="0">
      <text>
        <r>
          <rPr>
            <sz val="10"/>
            <color rgb="FF000000"/>
            <rFont val="Arial"/>
          </rPr>
          <t>Student Teaching Evaluations, Lesson plans. KK, BP</t>
        </r>
      </text>
    </comment>
    <comment ref="T67" authorId="0">
      <text>
        <r>
          <rPr>
            <sz val="10"/>
            <color rgb="FF000000"/>
            <rFont val="Arial"/>
          </rPr>
          <t>Adaptation activities</t>
        </r>
      </text>
    </comment>
    <comment ref="AC67" authorId="0">
      <text>
        <r>
          <rPr>
            <sz val="10"/>
            <color rgb="FF000000"/>
            <rFont val="Arial"/>
          </rPr>
          <t>lesson plan, group presentation SO</t>
        </r>
      </text>
    </comment>
    <comment ref="AI67" authorId="0">
      <text>
        <r>
          <rPr>
            <sz val="10"/>
            <color rgb="FF000000"/>
            <rFont val="Arial"/>
          </rPr>
          <t>Student Teacher Evaluation, Supervisor Feedback.  (BP, KK)</t>
        </r>
      </text>
    </comment>
    <comment ref="AL67" authorId="0">
      <text>
        <r>
          <rPr>
            <sz val="10"/>
            <color rgb="FF000000"/>
            <rFont val="Arial"/>
          </rPr>
          <t xml:space="preserve">Student Teaching Evaluations.  KK
</t>
        </r>
      </text>
    </comment>
    <comment ref="BA67" authorId="0">
      <text>
        <r>
          <rPr>
            <sz val="10"/>
            <color rgb="FF000000"/>
            <rFont val="Arial"/>
          </rPr>
          <t>Student Teaching Evaluations. KK, BP</t>
        </r>
      </text>
    </comment>
    <comment ref="Q70" authorId="0">
      <text>
        <r>
          <rPr>
            <sz val="10"/>
            <color rgb="FF000000"/>
            <rFont val="Arial"/>
          </rPr>
          <t>Included in short form evaluation of Field Experience (BJT)</t>
        </r>
      </text>
    </comment>
    <comment ref="W70" authorId="0">
      <text>
        <r>
          <rPr>
            <sz val="10"/>
            <color rgb="FF000000"/>
            <rFont val="Arial"/>
          </rPr>
          <t>co-op eval (AG)</t>
        </r>
      </text>
    </comment>
    <comment ref="AF70" authorId="0">
      <text>
        <r>
          <rPr>
            <sz val="10"/>
            <color rgb="FF000000"/>
            <rFont val="Arial"/>
          </rPr>
          <t>coop eval</t>
        </r>
      </text>
    </comment>
    <comment ref="AI70" authorId="0">
      <text>
        <r>
          <rPr>
            <sz val="10"/>
            <color rgb="FF000000"/>
            <rFont val="Arial"/>
          </rPr>
          <t>Student Teacher Evaluation, Supervisor Feedback.  (BP, KK)</t>
        </r>
      </text>
    </comment>
    <comment ref="AL70" authorId="0">
      <text>
        <r>
          <rPr>
            <sz val="10"/>
            <color rgb="FF000000"/>
            <rFont val="Arial"/>
          </rPr>
          <t>Project.</t>
        </r>
      </text>
    </comment>
    <comment ref="AO70" authorId="0">
      <text>
        <r>
          <rPr>
            <sz val="10"/>
            <color rgb="FF000000"/>
            <rFont val="Arial"/>
          </rPr>
          <t>COGNITION KIT, GENOGRAM</t>
        </r>
      </text>
    </comment>
    <comment ref="BA70" authorId="0">
      <text>
        <r>
          <rPr>
            <sz val="10"/>
            <color rgb="FF000000"/>
            <rFont val="Arial"/>
          </rPr>
          <t>Student Teaching Evaluations. KK, BP</t>
        </r>
      </text>
    </comment>
    <comment ref="N71" authorId="0">
      <text>
        <r>
          <rPr>
            <sz val="10"/>
            <color rgb="FF000000"/>
            <rFont val="Arial"/>
          </rPr>
          <t>Writing skills evaluated in every written assignment (BJT)</t>
        </r>
      </text>
    </comment>
    <comment ref="Q71" authorId="0">
      <text>
        <r>
          <rPr>
            <sz val="10"/>
            <color rgb="FF000000"/>
            <rFont val="Arial"/>
          </rPr>
          <t>Included in short form evaluation of Field Experience (BJT)</t>
        </r>
      </text>
    </comment>
    <comment ref="W71" authorId="0">
      <text>
        <r>
          <rPr>
            <sz val="10"/>
            <color rgb="FF000000"/>
            <rFont val="Arial"/>
          </rPr>
          <t>co=op eval (AG)</t>
        </r>
      </text>
    </comment>
    <comment ref="AF71" authorId="0">
      <text>
        <r>
          <rPr>
            <sz val="10"/>
            <color rgb="FF000000"/>
            <rFont val="Arial"/>
          </rPr>
          <t>co-op eval (AG)</t>
        </r>
      </text>
    </comment>
    <comment ref="AI71" authorId="0">
      <text>
        <r>
          <rPr>
            <sz val="10"/>
            <color rgb="FF000000"/>
            <rFont val="Arial"/>
          </rPr>
          <t>Student Teacher Evaluation, Supervisor Feedback.  (BP, KK)</t>
        </r>
      </text>
    </comment>
    <comment ref="AL71" authorId="0">
      <text>
        <r>
          <rPr>
            <sz val="10"/>
            <color rgb="FF000000"/>
            <rFont val="Arial"/>
          </rPr>
          <t xml:space="preserve">Student Teaching Evaluations.  KK
</t>
        </r>
      </text>
    </comment>
    <comment ref="AO71" authorId="0">
      <text>
        <r>
          <rPr>
            <sz val="10"/>
            <color rgb="FF000000"/>
            <rFont val="Arial"/>
          </rPr>
          <t>COGNITION KIT</t>
        </r>
      </text>
    </comment>
    <comment ref="BA71" authorId="0">
      <text>
        <r>
          <rPr>
            <sz val="10"/>
            <color rgb="FF000000"/>
            <rFont val="Arial"/>
          </rPr>
          <t>Student Teaching Evaluations. KK, BP</t>
        </r>
      </text>
    </comment>
    <comment ref="Q72" authorId="0">
      <text>
        <r>
          <rPr>
            <sz val="10"/>
            <color rgb="FF000000"/>
            <rFont val="Arial"/>
          </rPr>
          <t>Included in short form evaluation of Field Experience (BJT)</t>
        </r>
      </text>
    </comment>
    <comment ref="Z72" authorId="0">
      <text>
        <r>
          <rPr>
            <sz val="10"/>
            <color rgb="FF000000"/>
            <rFont val="Arial"/>
          </rPr>
          <t>Extensive writing, annotated reading and grading by instructor.</t>
        </r>
      </text>
    </comment>
    <comment ref="AC72" authorId="0">
      <text>
        <r>
          <rPr>
            <sz val="10"/>
            <color rgb="FF000000"/>
            <rFont val="Arial"/>
          </rPr>
          <t>Take home essay final SO</t>
        </r>
      </text>
    </comment>
    <comment ref="AI72" authorId="0">
      <text>
        <r>
          <rPr>
            <sz val="10"/>
            <color rgb="FF000000"/>
            <rFont val="Arial"/>
          </rPr>
          <t>Student Teacher Evaluation, Supervisor Feedback.  (BP, KK)</t>
        </r>
      </text>
    </comment>
    <comment ref="AL72" authorId="0">
      <text>
        <r>
          <rPr>
            <sz val="10"/>
            <color rgb="FF000000"/>
            <rFont val="Arial"/>
          </rPr>
          <t xml:space="preserve">Student Teaching Evaluations.  KK
</t>
        </r>
      </text>
    </comment>
    <comment ref="AO72" authorId="0">
      <text>
        <r>
          <rPr>
            <sz val="10"/>
            <color rgb="FF000000"/>
            <rFont val="Arial"/>
          </rPr>
          <t>Family of origins profile</t>
        </r>
      </text>
    </comment>
    <comment ref="BA72" authorId="0">
      <text>
        <r>
          <rPr>
            <sz val="10"/>
            <color rgb="FF000000"/>
            <rFont val="Arial"/>
          </rPr>
          <t>Student Teaching Evaluations. KK, BP</t>
        </r>
      </text>
    </comment>
    <comment ref="AI73" authorId="0">
      <text>
        <r>
          <rPr>
            <sz val="10"/>
            <color rgb="FF000000"/>
            <rFont val="Arial"/>
          </rPr>
          <t>WAR, Student Teacher Evaluation, Supervisor Feedback.  (BP KK)</t>
        </r>
      </text>
    </comment>
    <comment ref="AO73" authorId="0">
      <text>
        <r>
          <rPr>
            <sz val="10"/>
            <color rgb="FF000000"/>
            <rFont val="Arial"/>
          </rPr>
          <t>genogram, fam of origins profile</t>
        </r>
      </text>
    </comment>
    <comment ref="BA73" authorId="0">
      <text>
        <r>
          <rPr>
            <sz val="10"/>
            <color rgb="FF000000"/>
            <rFont val="Arial"/>
          </rPr>
          <t>Student Teaching Evaluations. KK, BP</t>
        </r>
      </text>
    </comment>
    <comment ref="Z74" authorId="0">
      <text>
        <r>
          <rPr>
            <sz val="10"/>
            <color rgb="FF000000"/>
            <rFont val="Arial"/>
          </rPr>
          <t>Extensive writing, annotated reading and grading by instructor.</t>
        </r>
      </text>
    </comment>
    <comment ref="AI74" authorId="0">
      <text>
        <r>
          <rPr>
            <sz val="10"/>
            <color rgb="FF000000"/>
            <rFont val="Arial"/>
          </rPr>
          <t>Student Teacher Evaluation, Supervisor Feedback</t>
        </r>
      </text>
    </comment>
    <comment ref="BA74" authorId="0">
      <text>
        <r>
          <rPr>
            <sz val="10"/>
            <color rgb="FF000000"/>
            <rFont val="Arial"/>
          </rPr>
          <t>Student Teaching Evaluations. KK, BP</t>
        </r>
      </text>
    </comment>
    <comment ref="E75" authorId="0">
      <text>
        <r>
          <rPr>
            <sz val="10"/>
            <color rgb="FF000000"/>
            <rFont val="Arial"/>
          </rPr>
          <t xml:space="preserve">Teacher Interview Report. (BP, KK)
</t>
        </r>
      </text>
    </comment>
    <comment ref="H75" authorId="0">
      <text>
        <r>
          <rPr>
            <sz val="10"/>
            <color rgb="FF000000"/>
            <rFont val="Arial"/>
          </rPr>
          <t xml:space="preserve">Teacher Interview Report. (BP, KK)
</t>
        </r>
      </text>
    </comment>
    <comment ref="T75" authorId="0">
      <text>
        <r>
          <rPr>
            <sz val="10"/>
            <color rgb="FF000000"/>
            <rFont val="Arial"/>
          </rPr>
          <t>Tests</t>
        </r>
      </text>
    </comment>
    <comment ref="Z75" authorId="0">
      <text>
        <r>
          <rPr>
            <sz val="10"/>
            <color rgb="FF000000"/>
            <rFont val="Arial"/>
          </rPr>
          <t>Extensive writing, annotated reading and grading by instructor.</t>
        </r>
      </text>
    </comment>
    <comment ref="AI75" authorId="0">
      <text>
        <r>
          <rPr>
            <sz val="10"/>
            <color rgb="FF000000"/>
            <rFont val="Arial"/>
          </rPr>
          <t>Student Teacher Evaluation, Supervisor Feedback.  (BP, KK)</t>
        </r>
      </text>
    </comment>
    <comment ref="AL75" authorId="0">
      <text>
        <r>
          <rPr>
            <sz val="10"/>
            <color rgb="FF000000"/>
            <rFont val="Arial"/>
          </rPr>
          <t xml:space="preserve">Student Teaching Evaluations.  KK
</t>
        </r>
      </text>
    </comment>
    <comment ref="AX75" authorId="0">
      <text>
        <r>
          <rPr>
            <sz val="10"/>
            <color rgb="FF000000"/>
            <rFont val="Arial"/>
          </rPr>
          <t>Capstone evaluation</t>
        </r>
      </text>
    </comment>
    <comment ref="BA75" authorId="0">
      <text>
        <r>
          <rPr>
            <sz val="10"/>
            <color rgb="FF000000"/>
            <rFont val="Arial"/>
          </rPr>
          <t>Student Teaching Evaluations. KK, BP</t>
        </r>
      </text>
    </comment>
    <comment ref="N76" authorId="0">
      <text>
        <r>
          <rPr>
            <sz val="10"/>
            <color rgb="FF000000"/>
            <rFont val="Arial"/>
          </rPr>
          <t>Collaborative activities included in lesson plan development.</t>
        </r>
      </text>
    </comment>
    <comment ref="T76" authorId="0">
      <text>
        <r>
          <rPr>
            <sz val="10"/>
            <color rgb="FF000000"/>
            <rFont val="Arial"/>
          </rPr>
          <t>tests</t>
        </r>
      </text>
    </comment>
    <comment ref="Z76" authorId="0">
      <text>
        <r>
          <rPr>
            <sz val="10"/>
            <color rgb="FF000000"/>
            <rFont val="Arial"/>
          </rPr>
          <t>Extensive writing, annotated reading and grading by instructor.</t>
        </r>
      </text>
    </comment>
    <comment ref="AI76" authorId="0">
      <text>
        <r>
          <rPr>
            <sz val="10"/>
            <color rgb="FF000000"/>
            <rFont val="Arial"/>
          </rPr>
          <t>WAR, Student Teacher Evaluation, Supervisor Feedback.  (BP KK)</t>
        </r>
      </text>
    </comment>
    <comment ref="BA76" authorId="0">
      <text>
        <r>
          <rPr>
            <sz val="10"/>
            <color rgb="FF000000"/>
            <rFont val="Arial"/>
          </rPr>
          <t>Student Teaching Evaluations. KK, BP</t>
        </r>
      </text>
    </comment>
    <comment ref="N78" authorId="0">
      <text>
        <r>
          <rPr>
            <sz val="10"/>
            <color rgb="FF000000"/>
            <rFont val="Arial"/>
          </rPr>
          <t>Evaluated via student essays.</t>
        </r>
      </text>
    </comment>
    <comment ref="AC78" authorId="0">
      <text>
        <r>
          <rPr>
            <sz val="10"/>
            <color rgb="FF000000"/>
            <rFont val="Arial"/>
          </rPr>
          <t>Essay final,cross cultural paper, lens theory application SO</t>
        </r>
      </text>
    </comment>
    <comment ref="AI78" authorId="0">
      <text>
        <r>
          <rPr>
            <sz val="10"/>
            <color rgb="FF000000"/>
            <rFont val="Arial"/>
          </rPr>
          <t>Student Teacher Evaluation, Supervisor Feedback, Portfolio.  (BP, KK)</t>
        </r>
      </text>
    </comment>
    <comment ref="AL78" authorId="0">
      <text>
        <r>
          <rPr>
            <sz val="10"/>
            <color rgb="FF000000"/>
            <rFont val="Arial"/>
          </rPr>
          <t xml:space="preserve">Student Teaching Evaluations.  KK
</t>
        </r>
      </text>
    </comment>
    <comment ref="AO78" authorId="0">
      <text>
        <r>
          <rPr>
            <sz val="10"/>
            <color rgb="FF000000"/>
            <rFont val="Arial"/>
          </rPr>
          <t>text annotations assignment</t>
        </r>
      </text>
    </comment>
    <comment ref="BA78" authorId="0">
      <text>
        <r>
          <rPr>
            <sz val="10"/>
            <color rgb="FF000000"/>
            <rFont val="Arial"/>
          </rPr>
          <t>Student Teaching Evaluations. KK, BP</t>
        </r>
      </text>
    </comment>
    <comment ref="AC79" authorId="0">
      <text>
        <r>
          <rPr>
            <sz val="10"/>
            <color rgb="FF000000"/>
            <rFont val="Arial"/>
          </rPr>
          <t>Lesson plan, DI application assignment (SO)</t>
        </r>
      </text>
    </comment>
    <comment ref="AI79" authorId="0">
      <text>
        <r>
          <rPr>
            <sz val="10"/>
            <color rgb="FF000000"/>
            <rFont val="Arial"/>
          </rPr>
          <t>Student Teacher Evaluation, Supervisor Feedback.  (BP, KK)</t>
        </r>
      </text>
    </comment>
    <comment ref="AL79" authorId="0">
      <text>
        <r>
          <rPr>
            <sz val="10"/>
            <color rgb="FF000000"/>
            <rFont val="Arial"/>
          </rPr>
          <t>Lesson Plans, Student Teaching Evaluations.  KK</t>
        </r>
      </text>
    </comment>
    <comment ref="AR79" authorId="0">
      <text>
        <r>
          <rPr>
            <sz val="10"/>
            <color rgb="FF000000"/>
            <rFont val="Arial"/>
          </rPr>
          <t>Lesson plans</t>
        </r>
      </text>
    </comment>
    <comment ref="AX79" authorId="0">
      <text>
        <r>
          <rPr>
            <sz val="10"/>
            <color rgb="FF000000"/>
            <rFont val="Arial"/>
          </rPr>
          <t>Capstone lesson plans</t>
        </r>
      </text>
    </comment>
    <comment ref="BA79" authorId="0">
      <text>
        <r>
          <rPr>
            <sz val="10"/>
            <color rgb="FF000000"/>
            <rFont val="Arial"/>
          </rPr>
          <t>Lesson Plans and
Student Teaching Evaluations. KK, BP</t>
        </r>
      </text>
    </comment>
    <comment ref="Z80" authorId="0">
      <text>
        <r>
          <rPr>
            <sz val="10"/>
            <color rgb="FF000000"/>
            <rFont val="Arial"/>
          </rPr>
          <t>Extensive writing, annotated reading and grading by instructor.</t>
        </r>
      </text>
    </comment>
    <comment ref="AC80" authorId="0">
      <text>
        <r>
          <rPr>
            <sz val="10"/>
            <color rgb="FF000000"/>
            <rFont val="Arial"/>
          </rPr>
          <t>Cross cultural paper, lens theory application SO</t>
        </r>
      </text>
    </comment>
    <comment ref="AI80" authorId="0">
      <text>
        <r>
          <rPr>
            <sz val="10"/>
            <color rgb="FF000000"/>
            <rFont val="Arial"/>
          </rPr>
          <t>Student Teacher Evaluation, Supervisor Feedback.  (BP, KK)</t>
        </r>
      </text>
    </comment>
    <comment ref="AL80" authorId="0">
      <text>
        <r>
          <rPr>
            <sz val="10"/>
            <color rgb="FF000000"/>
            <rFont val="Arial"/>
          </rPr>
          <t xml:space="preserve">Student Teaching Evaluations.  KK
</t>
        </r>
      </text>
    </comment>
    <comment ref="AO80" authorId="0">
      <text>
        <r>
          <rPr>
            <sz val="10"/>
            <color rgb="FF000000"/>
            <rFont val="Arial"/>
          </rPr>
          <t>case studies</t>
        </r>
      </text>
    </comment>
    <comment ref="AU80" authorId="0">
      <text>
        <r>
          <rPr>
            <sz val="10"/>
            <color rgb="FF000000"/>
            <rFont val="Arial"/>
          </rPr>
          <t>Field experience evaluation</t>
        </r>
      </text>
    </comment>
    <comment ref="AX80" authorId="0">
      <text>
        <r>
          <rPr>
            <sz val="10"/>
            <color rgb="FF000000"/>
            <rFont val="Arial"/>
          </rPr>
          <t>Capstone evaluation</t>
        </r>
      </text>
    </comment>
    <comment ref="BA80" authorId="0">
      <text>
        <r>
          <rPr>
            <sz val="10"/>
            <color rgb="FF000000"/>
            <rFont val="Arial"/>
          </rPr>
          <t>Student Teaching Evaluations. KK, BP</t>
        </r>
      </text>
    </comment>
    <comment ref="Z81" authorId="0">
      <text>
        <r>
          <rPr>
            <sz val="10"/>
            <color rgb="FF000000"/>
            <rFont val="Arial"/>
          </rPr>
          <t>Extensive writing, annotated reading and grading by instructor.</t>
        </r>
      </text>
    </comment>
    <comment ref="AI81" authorId="0">
      <text>
        <r>
          <rPr>
            <sz val="10"/>
            <color rgb="FF000000"/>
            <rFont val="Arial"/>
          </rPr>
          <t>Student Teacher Evaluation, Supervisor Feedback.  (BP, KK)</t>
        </r>
      </text>
    </comment>
    <comment ref="AL81" authorId="0">
      <text>
        <r>
          <rPr>
            <sz val="10"/>
            <color rgb="FF000000"/>
            <rFont val="Arial"/>
          </rPr>
          <t xml:space="preserve">Student Teaching Evaluations.  KK
</t>
        </r>
      </text>
    </comment>
    <comment ref="AO81" authorId="0">
      <text>
        <r>
          <rPr>
            <sz val="10"/>
            <color rgb="FF000000"/>
            <rFont val="Arial"/>
          </rPr>
          <t>decision theme papers</t>
        </r>
      </text>
    </comment>
    <comment ref="BA81" authorId="0">
      <text>
        <r>
          <rPr>
            <sz val="10"/>
            <color rgb="FF000000"/>
            <rFont val="Arial"/>
          </rPr>
          <t>Student Teaching Evaluations. KK, BP</t>
        </r>
      </text>
    </comment>
    <comment ref="W83" authorId="0">
      <text>
        <r>
          <rPr>
            <sz val="10"/>
            <color rgb="FF000000"/>
            <rFont val="Arial"/>
          </rPr>
          <t>coop eval</t>
        </r>
      </text>
    </comment>
    <comment ref="AI83" authorId="0">
      <text>
        <r>
          <rPr>
            <sz val="10"/>
            <color rgb="FF000000"/>
            <rFont val="Arial"/>
          </rPr>
          <t>Student Teacher Evaluation, Supervisor Feedback.  (BP, KK)</t>
        </r>
      </text>
    </comment>
    <comment ref="AL83" authorId="0">
      <text>
        <r>
          <rPr>
            <sz val="10"/>
            <color rgb="FF000000"/>
            <rFont val="Arial"/>
          </rPr>
          <t xml:space="preserve">Student Teaching Evaluations.  KK
</t>
        </r>
      </text>
    </comment>
    <comment ref="BA83" authorId="0">
      <text>
        <r>
          <rPr>
            <sz val="10"/>
            <color rgb="FF000000"/>
            <rFont val="Arial"/>
          </rPr>
          <t>Student Teaching Evaluations. KK, BP</t>
        </r>
      </text>
    </comment>
    <comment ref="K84" authorId="0">
      <text>
        <r>
          <rPr>
            <sz val="10"/>
            <color rgb="FF000000"/>
            <rFont val="Arial"/>
          </rPr>
          <t>technology project</t>
        </r>
      </text>
    </comment>
    <comment ref="N84" authorId="0">
      <text>
        <r>
          <rPr>
            <sz val="10"/>
            <color rgb="FF000000"/>
            <rFont val="Arial"/>
          </rPr>
          <t>Introduction of technology integration included as component in lesson plan assignment. (BJT)</t>
        </r>
      </text>
    </comment>
    <comment ref="W84" authorId="0">
      <text>
        <r>
          <rPr>
            <sz val="10"/>
            <color rgb="FF000000"/>
            <rFont val="Arial"/>
          </rPr>
          <t>coop eval</t>
        </r>
      </text>
    </comment>
    <comment ref="AI84" authorId="0">
      <text>
        <r>
          <rPr>
            <sz val="10"/>
            <color rgb="FF000000"/>
            <rFont val="Arial"/>
          </rPr>
          <t>Student Teacher Evaluation, Supervisor Feedback.  (BP, KK)</t>
        </r>
      </text>
    </comment>
    <comment ref="AL84" authorId="0">
      <text>
        <r>
          <rPr>
            <sz val="10"/>
            <color rgb="FF000000"/>
            <rFont val="Arial"/>
          </rPr>
          <t xml:space="preserve">Student Teaching Evaluations.  KK
</t>
        </r>
      </text>
    </comment>
    <comment ref="BA84" authorId="0">
      <text>
        <r>
          <rPr>
            <sz val="10"/>
            <color rgb="FF000000"/>
            <rFont val="Arial"/>
          </rPr>
          <t>Student Teaching Evaluations. KK, BP</t>
        </r>
      </text>
    </comment>
    <comment ref="AI85" authorId="0">
      <text>
        <r>
          <rPr>
            <sz val="10"/>
            <color rgb="FF000000"/>
            <rFont val="Arial"/>
          </rPr>
          <t>WAR, Student Teacher Evaluation, Supervisor Feedback.  (BP, KK)</t>
        </r>
      </text>
    </comment>
    <comment ref="AL85" authorId="0">
      <text>
        <r>
          <rPr>
            <sz val="10"/>
            <color rgb="FF000000"/>
            <rFont val="Arial"/>
          </rPr>
          <t xml:space="preserve">Student Teaching Evaluations.  KK
</t>
        </r>
      </text>
    </comment>
    <comment ref="BA85" authorId="0">
      <text>
        <r>
          <rPr>
            <sz val="10"/>
            <color rgb="FF000000"/>
            <rFont val="Arial"/>
          </rPr>
          <t>Student Teaching Evaluations. KK, BP</t>
        </r>
      </text>
    </comment>
    <comment ref="Z87" authorId="0">
      <text>
        <r>
          <rPr>
            <sz val="10"/>
            <color rgb="FF000000"/>
            <rFont val="Arial"/>
          </rPr>
          <t>Extensive writing, annotated reading and grading by instructor.</t>
        </r>
      </text>
    </comment>
    <comment ref="AI87" authorId="0">
      <text>
        <r>
          <rPr>
            <sz val="10"/>
            <color rgb="FF000000"/>
            <rFont val="Arial"/>
          </rPr>
          <t>Student Teacher Evaluation, Supervisor Feedback, Lesson Planning.  (BP, KK)</t>
        </r>
      </text>
    </comment>
    <comment ref="AL87" authorId="0">
      <text>
        <r>
          <rPr>
            <sz val="10"/>
            <color rgb="FF000000"/>
            <rFont val="Arial"/>
          </rPr>
          <t xml:space="preserve">Student Teaching Evaluations.  KK
</t>
        </r>
      </text>
    </comment>
    <comment ref="AO87" authorId="0">
      <text>
        <r>
          <rPr>
            <sz val="10"/>
            <color rgb="FF000000"/>
            <rFont val="Arial"/>
          </rPr>
          <t>case studies, decision themes</t>
        </r>
      </text>
    </comment>
    <comment ref="BA87" authorId="0">
      <text>
        <r>
          <rPr>
            <sz val="10"/>
            <color rgb="FF000000"/>
            <rFont val="Arial"/>
          </rPr>
          <t>Student Teaching Evaluations. KK, BP</t>
        </r>
      </text>
    </comment>
    <comment ref="Z88" authorId="0">
      <text>
        <r>
          <rPr>
            <sz val="10"/>
            <color rgb="FF000000"/>
            <rFont val="Arial"/>
          </rPr>
          <t>Extensive writing, annotated reading and grading by instructor.</t>
        </r>
      </text>
    </comment>
    <comment ref="Z89" authorId="0">
      <text>
        <r>
          <rPr>
            <sz val="10"/>
            <color rgb="FF000000"/>
            <rFont val="Arial"/>
          </rPr>
          <t>Extensive writing, annotated reading and grading by instructor.</t>
        </r>
      </text>
    </comment>
    <comment ref="AI89" authorId="0">
      <text>
        <r>
          <rPr>
            <sz val="10"/>
            <color rgb="FF000000"/>
            <rFont val="Arial"/>
          </rPr>
          <t>Student Teacher Evaluation, Supervisor Feedback.  (BP, KK)</t>
        </r>
      </text>
    </comment>
    <comment ref="AL89" authorId="0">
      <text>
        <r>
          <rPr>
            <sz val="10"/>
            <color rgb="FF000000"/>
            <rFont val="Arial"/>
          </rPr>
          <t xml:space="preserve">Student Teaching Evaluations, Lesson Plan.  KK
</t>
        </r>
      </text>
    </comment>
    <comment ref="AO89" authorId="0">
      <text>
        <r>
          <rPr>
            <sz val="10"/>
            <color rgb="FF000000"/>
            <rFont val="Arial"/>
          </rPr>
          <t>case studies</t>
        </r>
      </text>
    </comment>
    <comment ref="BA89" authorId="0">
      <text>
        <r>
          <rPr>
            <sz val="10"/>
            <color rgb="FF000000"/>
            <rFont val="Arial"/>
          </rPr>
          <t>Student Teaching Evaluations. KK, BP</t>
        </r>
      </text>
    </comment>
    <comment ref="W90" authorId="0">
      <text>
        <r>
          <rPr>
            <sz val="10"/>
            <color rgb="FF000000"/>
            <rFont val="Arial"/>
          </rPr>
          <t>Coop eval</t>
        </r>
      </text>
    </comment>
    <comment ref="Z90" authorId="0">
      <text>
        <r>
          <rPr>
            <sz val="10"/>
            <color rgb="FF000000"/>
            <rFont val="Arial"/>
          </rPr>
          <t>Extensive writing, annotated reading and grading by instructor.</t>
        </r>
      </text>
    </comment>
    <comment ref="AI90" authorId="0">
      <text>
        <r>
          <rPr>
            <sz val="10"/>
            <color rgb="FF000000"/>
            <rFont val="Arial"/>
          </rPr>
          <t>Student Teacher Evaluation, Supervisor Feedback.  (BP, KK)</t>
        </r>
      </text>
    </comment>
    <comment ref="AL90" authorId="0">
      <text>
        <r>
          <rPr>
            <sz val="10"/>
            <color rgb="FF000000"/>
            <rFont val="Arial"/>
          </rPr>
          <t xml:space="preserve">Student Teaching Evaluations.  KK
</t>
        </r>
      </text>
    </comment>
    <comment ref="AO90" authorId="0">
      <text>
        <r>
          <rPr>
            <sz val="10"/>
            <color rgb="FF000000"/>
            <rFont val="Arial"/>
          </rPr>
          <t>decision themes</t>
        </r>
      </text>
    </comment>
    <comment ref="BA90" authorId="0">
      <text>
        <r>
          <rPr>
            <sz val="10"/>
            <color rgb="FF000000"/>
            <rFont val="Arial"/>
          </rPr>
          <t>Lesson Plans and 
Student Teaching Evaluations. KK, BP</t>
        </r>
      </text>
    </comment>
    <comment ref="Z91" authorId="0">
      <text>
        <r>
          <rPr>
            <sz val="10"/>
            <color rgb="FF000000"/>
            <rFont val="Arial"/>
          </rPr>
          <t>Extensive writing, annotated reading and grading by instructor.</t>
        </r>
      </text>
    </comment>
    <comment ref="AI91" authorId="0">
      <text>
        <r>
          <rPr>
            <sz val="10"/>
            <color rgb="FF000000"/>
            <rFont val="Arial"/>
          </rPr>
          <t>Student Teacher Evaluation, Supervisor Feedback.  (BP, KK)</t>
        </r>
      </text>
    </comment>
    <comment ref="AL91" authorId="0">
      <text>
        <r>
          <rPr>
            <sz val="10"/>
            <color rgb="FF000000"/>
            <rFont val="Arial"/>
          </rPr>
          <t xml:space="preserve">Student Teaching Evaluations.  KK
</t>
        </r>
      </text>
    </comment>
    <comment ref="BA91" authorId="0">
      <text>
        <r>
          <rPr>
            <sz val="10"/>
            <color rgb="FF000000"/>
            <rFont val="Arial"/>
          </rPr>
          <t>Student Teaching Evaluations. KK, BP</t>
        </r>
      </text>
    </comment>
    <comment ref="W92" authorId="0">
      <text>
        <r>
          <rPr>
            <sz val="10"/>
            <color rgb="FF000000"/>
            <rFont val="Arial"/>
          </rPr>
          <t>coop eval</t>
        </r>
      </text>
    </comment>
    <comment ref="Z92" authorId="0">
      <text>
        <r>
          <rPr>
            <sz val="10"/>
            <color rgb="FF000000"/>
            <rFont val="Arial"/>
          </rPr>
          <t>Extensive writing, annotated reading and grading by instructor.</t>
        </r>
      </text>
    </comment>
    <comment ref="AL92" authorId="0">
      <text>
        <r>
          <rPr>
            <sz val="10"/>
            <color rgb="FF000000"/>
            <rFont val="Arial"/>
          </rPr>
          <t xml:space="preserve">Student Teaching Evaluations.  KK
</t>
        </r>
      </text>
    </comment>
    <comment ref="AO92" authorId="0">
      <text>
        <r>
          <rPr>
            <sz val="10"/>
            <color rgb="FF000000"/>
            <rFont val="Arial"/>
          </rPr>
          <t>case studies</t>
        </r>
      </text>
    </comment>
    <comment ref="K93" authorId="0">
      <text>
        <r>
          <rPr>
            <sz val="10"/>
            <color rgb="FF000000"/>
            <rFont val="Arial"/>
          </rPr>
          <t>lecture, class discussion</t>
        </r>
      </text>
    </comment>
    <comment ref="W93" authorId="0">
      <text>
        <r>
          <rPr>
            <sz val="10"/>
            <color rgb="FF000000"/>
            <rFont val="Arial"/>
          </rPr>
          <t>Coope eval</t>
        </r>
      </text>
    </comment>
    <comment ref="AI93" authorId="0">
      <text>
        <r>
          <rPr>
            <sz val="10"/>
            <color rgb="FF000000"/>
            <rFont val="Arial"/>
          </rPr>
          <t>Student Teacher Evaluation, Supervisor Feedback.  (BP, KK)</t>
        </r>
      </text>
    </comment>
    <comment ref="AL93" authorId="0">
      <text>
        <r>
          <rPr>
            <sz val="10"/>
            <color rgb="FF000000"/>
            <rFont val="Arial"/>
          </rPr>
          <t xml:space="preserve">Student Teaching Evaluations.  KK
</t>
        </r>
      </text>
    </comment>
    <comment ref="AO93" authorId="0">
      <text>
        <r>
          <rPr>
            <sz val="10"/>
            <color rgb="FF000000"/>
            <rFont val="Arial"/>
          </rPr>
          <t>case studies,
decision themes</t>
        </r>
      </text>
    </comment>
    <comment ref="AU93" authorId="0">
      <text>
        <r>
          <rPr>
            <sz val="10"/>
            <color rgb="FF000000"/>
            <rFont val="Arial"/>
          </rPr>
          <t>Practicum evaluation</t>
        </r>
      </text>
    </comment>
    <comment ref="AX93" authorId="0">
      <text>
        <r>
          <rPr>
            <sz val="10"/>
            <color rgb="FF000000"/>
            <rFont val="Arial"/>
          </rPr>
          <t>Capstone evaluation</t>
        </r>
      </text>
    </comment>
    <comment ref="BA93" authorId="0">
      <text>
        <r>
          <rPr>
            <sz val="10"/>
            <color rgb="FF000000"/>
            <rFont val="Arial"/>
          </rPr>
          <t>Student Teaching Evaluations. KK, BP</t>
        </r>
      </text>
    </comment>
    <comment ref="W97" authorId="0">
      <text>
        <r>
          <rPr>
            <sz val="10"/>
            <color rgb="FF000000"/>
            <rFont val="Arial"/>
          </rPr>
          <t>coop eval</t>
        </r>
      </text>
    </comment>
    <comment ref="AI97" authorId="0">
      <text>
        <r>
          <rPr>
            <sz val="10"/>
            <color rgb="FF000000"/>
            <rFont val="Arial"/>
          </rPr>
          <t>Student Teacher Evaluation, Supervisor Feedback.  (BP, KK)</t>
        </r>
      </text>
    </comment>
    <comment ref="AL97" authorId="0">
      <text>
        <r>
          <rPr>
            <sz val="10"/>
            <color rgb="FF000000"/>
            <rFont val="Arial"/>
          </rPr>
          <t xml:space="preserve">Student Teaching Evaluations.  KK
</t>
        </r>
      </text>
    </comment>
    <comment ref="AR97" authorId="0">
      <text>
        <r>
          <rPr>
            <sz val="10"/>
            <color rgb="FF000000"/>
            <rFont val="Arial"/>
          </rPr>
          <t>Lesson plans</t>
        </r>
      </text>
    </comment>
    <comment ref="AX97" authorId="0">
      <text>
        <r>
          <rPr>
            <sz val="10"/>
            <color rgb="FF000000"/>
            <rFont val="Arial"/>
          </rPr>
          <t>Capstone lesson plans</t>
        </r>
      </text>
    </comment>
    <comment ref="BA97" authorId="0">
      <text>
        <r>
          <rPr>
            <sz val="10"/>
            <color rgb="FF000000"/>
            <rFont val="Arial"/>
          </rPr>
          <t>Student Teaching Evaluations. KK, BP</t>
        </r>
      </text>
    </comment>
    <comment ref="AI98" authorId="0">
      <text>
        <r>
          <rPr>
            <sz val="10"/>
            <color rgb="FF000000"/>
            <rFont val="Arial"/>
          </rPr>
          <t>Student Teacher Evaluation, Supervisor Feedback.  (BP, KK)</t>
        </r>
      </text>
    </comment>
    <comment ref="AL98" authorId="0">
      <text>
        <r>
          <rPr>
            <sz val="10"/>
            <color rgb="FF000000"/>
            <rFont val="Arial"/>
          </rPr>
          <t xml:space="preserve">Student Teaching Evaluations.  KK
</t>
        </r>
      </text>
    </comment>
    <comment ref="AR98" authorId="0">
      <text>
        <r>
          <rPr>
            <sz val="10"/>
            <color rgb="FF000000"/>
            <rFont val="Arial"/>
          </rPr>
          <t>Lesson plans</t>
        </r>
      </text>
    </comment>
    <comment ref="AX98" authorId="0">
      <text>
        <r>
          <rPr>
            <sz val="10"/>
            <color rgb="FF000000"/>
            <rFont val="Arial"/>
          </rPr>
          <t xml:space="preserve">Capstone lesson plans
</t>
        </r>
      </text>
    </comment>
    <comment ref="BA98" authorId="0">
      <text>
        <r>
          <rPr>
            <sz val="10"/>
            <color rgb="FF000000"/>
            <rFont val="Arial"/>
          </rPr>
          <t>Student Teaching Evaluations. KK, BP</t>
        </r>
      </text>
    </comment>
    <comment ref="E101" authorId="0">
      <text>
        <r>
          <rPr>
            <sz val="10"/>
            <color rgb="FF000000"/>
            <rFont val="Arial"/>
          </rPr>
          <t>Discussion postings. (BP, KK)</t>
        </r>
      </text>
    </comment>
    <comment ref="H101" authorId="0">
      <text>
        <r>
          <rPr>
            <sz val="10"/>
            <color rgb="FF000000"/>
            <rFont val="Arial"/>
          </rPr>
          <t>Field Experience reflections and discussion postings. (BP, KK)</t>
        </r>
      </text>
    </comment>
    <comment ref="W101" authorId="0">
      <text>
        <r>
          <rPr>
            <sz val="10"/>
            <color rgb="FF000000"/>
            <rFont val="Arial"/>
          </rPr>
          <t>coop eval</t>
        </r>
      </text>
    </comment>
    <comment ref="AL101" authorId="0">
      <text>
        <r>
          <rPr>
            <sz val="10"/>
            <color rgb="FF000000"/>
            <rFont val="Arial"/>
          </rPr>
          <t xml:space="preserve">Student Teaching Evaluations WAR Reports.  KK
</t>
        </r>
      </text>
    </comment>
    <comment ref="AO101" authorId="0">
      <text>
        <r>
          <rPr>
            <sz val="10"/>
            <color rgb="FF000000"/>
            <rFont val="Arial"/>
          </rPr>
          <t>decision themes</t>
        </r>
      </text>
    </comment>
    <comment ref="AU101" authorId="0">
      <text>
        <r>
          <rPr>
            <sz val="10"/>
            <color rgb="FF000000"/>
            <rFont val="Arial"/>
          </rPr>
          <t>Practicum log</t>
        </r>
      </text>
    </comment>
    <comment ref="AX101" authorId="0">
      <text>
        <r>
          <rPr>
            <sz val="10"/>
            <color rgb="FF000000"/>
            <rFont val="Arial"/>
          </rPr>
          <t xml:space="preserve">Capstone reflection
</t>
        </r>
      </text>
    </comment>
    <comment ref="BA101" authorId="0">
      <text>
        <r>
          <rPr>
            <sz val="10"/>
            <color rgb="FF000000"/>
            <rFont val="Arial"/>
          </rPr>
          <t>WARs and Student Teaching Evaluations. KK, BP</t>
        </r>
      </text>
    </comment>
    <comment ref="E102" authorId="0">
      <text>
        <r>
          <rPr>
            <sz val="10"/>
            <color rgb="FF000000"/>
            <rFont val="Arial"/>
          </rPr>
          <t>Classroom discussion, field experience reflections, dicussion postings. (BP, KK)</t>
        </r>
      </text>
    </comment>
    <comment ref="H102" authorId="0">
      <text>
        <r>
          <rPr>
            <sz val="10"/>
            <color rgb="FF000000"/>
            <rFont val="Arial"/>
          </rPr>
          <t>Classroom discussion, field experience reflections, dicussion postings. (BP, KK)</t>
        </r>
      </text>
    </comment>
    <comment ref="K102" authorId="0">
      <text>
        <r>
          <rPr>
            <sz val="10"/>
            <color rgb="FF000000"/>
            <rFont val="Arial"/>
          </rPr>
          <t>case study reflection</t>
        </r>
      </text>
    </comment>
    <comment ref="N102" authorId="0">
      <text>
        <r>
          <rPr>
            <sz val="10"/>
            <color rgb="FF000000"/>
            <rFont val="Arial"/>
          </rPr>
          <t>Written reflections required for field experiences.</t>
        </r>
      </text>
    </comment>
    <comment ref="Q102" authorId="0">
      <text>
        <r>
          <rPr>
            <sz val="10"/>
            <color rgb="FF000000"/>
            <rFont val="Arial"/>
          </rPr>
          <t>Field Experience reflection journals.</t>
        </r>
      </text>
    </comment>
    <comment ref="W102" authorId="0">
      <text>
        <r>
          <rPr>
            <sz val="10"/>
            <color rgb="FF000000"/>
            <rFont val="Arial"/>
          </rPr>
          <t>Reflection or log</t>
        </r>
      </text>
    </comment>
    <comment ref="AI102" authorId="0">
      <text>
        <r>
          <rPr>
            <sz val="10"/>
            <color rgb="FF000000"/>
            <rFont val="Arial"/>
          </rPr>
          <t>Lesson Planning, WAR.  (BP KK)</t>
        </r>
      </text>
    </comment>
    <comment ref="AL102" authorId="0">
      <text>
        <r>
          <rPr>
            <sz val="10"/>
            <color rgb="FF000000"/>
            <rFont val="Arial"/>
          </rPr>
          <t xml:space="preserve">Student Teaching Evaluations, WAR Reports.  KK
</t>
        </r>
      </text>
    </comment>
    <comment ref="AO102" authorId="0">
      <text>
        <r>
          <rPr>
            <sz val="10"/>
            <color rgb="FF000000"/>
            <rFont val="Arial"/>
          </rPr>
          <t>decision themes,
test essays</t>
        </r>
      </text>
    </comment>
    <comment ref="AR102" authorId="0">
      <text>
        <r>
          <rPr>
            <sz val="10"/>
            <color rgb="FF000000"/>
            <rFont val="Arial"/>
          </rPr>
          <t>Journal</t>
        </r>
      </text>
    </comment>
    <comment ref="AU102" authorId="0">
      <text>
        <r>
          <rPr>
            <sz val="10"/>
            <color rgb="FF000000"/>
            <rFont val="Arial"/>
          </rPr>
          <t>Practicum log</t>
        </r>
      </text>
    </comment>
    <comment ref="AX102" authorId="0">
      <text>
        <r>
          <rPr>
            <sz val="10"/>
            <color rgb="FF000000"/>
            <rFont val="Arial"/>
          </rPr>
          <t>Reflection document</t>
        </r>
      </text>
    </comment>
    <comment ref="BA102" authorId="0">
      <text>
        <r>
          <rPr>
            <sz val="10"/>
            <color rgb="FF000000"/>
            <rFont val="Arial"/>
          </rPr>
          <t>WARs and Student Teaching Evaluations. KK, BP</t>
        </r>
      </text>
    </comment>
    <comment ref="W103" authorId="0">
      <text>
        <r>
          <rPr>
            <sz val="10"/>
            <color rgb="FF000000"/>
            <rFont val="Arial"/>
          </rPr>
          <t>coop eval</t>
        </r>
      </text>
    </comment>
    <comment ref="Z103" authorId="0">
      <text>
        <r>
          <rPr>
            <sz val="10"/>
            <color rgb="FF000000"/>
            <rFont val="Arial"/>
          </rPr>
          <t>Extensive writing, annotated reading and grading by instructor.</t>
        </r>
      </text>
    </comment>
    <comment ref="AI103" authorId="0">
      <text>
        <r>
          <rPr>
            <sz val="10"/>
            <color rgb="FF000000"/>
            <rFont val="Arial"/>
          </rPr>
          <t>Student Teacher Evaluation, Supervisor Feedback.  (BP, KK)</t>
        </r>
      </text>
    </comment>
    <comment ref="AI106" authorId="0">
      <text>
        <r>
          <rPr>
            <sz val="10"/>
            <color rgb="FF000000"/>
            <rFont val="Arial"/>
          </rPr>
          <t>Portfolio. (BP KK)</t>
        </r>
      </text>
    </comment>
    <comment ref="AL106" authorId="0">
      <text>
        <r>
          <rPr>
            <sz val="10"/>
            <color rgb="FF000000"/>
            <rFont val="Arial"/>
          </rPr>
          <t xml:space="preserve">Student Teaching Evaluations, WAR Reports, lesson plans.  KK
</t>
        </r>
      </text>
    </comment>
    <comment ref="AO106" authorId="0">
      <text>
        <r>
          <rPr>
            <sz val="10"/>
            <color rgb="FF000000"/>
            <rFont val="Arial"/>
          </rPr>
          <t>decision themes</t>
        </r>
      </text>
    </comment>
    <comment ref="BA106" authorId="0">
      <text>
        <r>
          <rPr>
            <sz val="10"/>
            <color rgb="FF000000"/>
            <rFont val="Arial"/>
          </rPr>
          <t>WARs and Student Teaching Evaluations. KK, BP</t>
        </r>
      </text>
    </comment>
    <comment ref="E107" authorId="0">
      <text>
        <r>
          <rPr>
            <sz val="10"/>
            <color rgb="FF000000"/>
            <rFont val="Arial"/>
          </rPr>
          <t>Shadow Day experience and presentations. (BP, KK)</t>
        </r>
      </text>
    </comment>
    <comment ref="H107" authorId="0">
      <text>
        <r>
          <rPr>
            <sz val="10"/>
            <color rgb="FF000000"/>
            <rFont val="Arial"/>
          </rPr>
          <t>Shadow Day experience and presentations. (BP, KK)</t>
        </r>
      </text>
    </comment>
    <comment ref="W107" authorId="0">
      <text>
        <r>
          <rPr>
            <sz val="10"/>
            <color rgb="FF000000"/>
            <rFont val="Arial"/>
          </rPr>
          <t>coop eval</t>
        </r>
      </text>
    </comment>
    <comment ref="AI107" authorId="0">
      <text>
        <r>
          <rPr>
            <sz val="10"/>
            <color rgb="FF000000"/>
            <rFont val="Arial"/>
          </rPr>
          <t>Student Teacher Evaluation, Supervisor Feedback.  (BP, KK)</t>
        </r>
      </text>
    </comment>
    <comment ref="AL107" authorId="0">
      <text>
        <r>
          <rPr>
            <sz val="10"/>
            <color rgb="FF000000"/>
            <rFont val="Arial"/>
          </rPr>
          <t>Lesson plans.</t>
        </r>
      </text>
    </comment>
    <comment ref="BA107" authorId="0">
      <text>
        <r>
          <rPr>
            <sz val="10"/>
            <color rgb="FF000000"/>
            <rFont val="Arial"/>
          </rPr>
          <t>Lesson Plans, WARs and Student Teaching Evaluations. KK, BP</t>
        </r>
      </text>
    </comment>
    <comment ref="AI108" authorId="0">
      <text>
        <r>
          <rPr>
            <sz val="10"/>
            <color rgb="FF000000"/>
            <rFont val="Arial"/>
          </rPr>
          <t>Portfolio, Cooperating teacher feedback, Student Teaching Evaluations. (BP KK)</t>
        </r>
      </text>
    </comment>
    <comment ref="BA108" authorId="0">
      <text>
        <r>
          <rPr>
            <sz val="10"/>
            <color rgb="FF000000"/>
            <rFont val="Arial"/>
          </rPr>
          <t>Portfolio. KK, BP</t>
        </r>
      </text>
    </comment>
  </commentList>
</comments>
</file>

<file path=xl/comments2.xml><?xml version="1.0" encoding="utf-8"?>
<comments xmlns="http://schemas.openxmlformats.org/spreadsheetml/2006/main">
  <authors>
    <author/>
  </authors>
  <commentList>
    <comment ref="AI8" authorId="0">
      <text>
        <r>
          <rPr>
            <sz val="10"/>
            <color rgb="FF000000"/>
            <rFont val="Arial"/>
          </rPr>
          <t>ST Evaluation. (BP, KK)</t>
        </r>
      </text>
    </comment>
    <comment ref="AL8" authorId="0">
      <text>
        <r>
          <rPr>
            <sz val="10"/>
            <color rgb="FF000000"/>
            <rFont val="Arial"/>
          </rPr>
          <t>Journal Article, Platform Paper, Culminating Presentation.  KK</t>
        </r>
      </text>
    </comment>
    <comment ref="AO8" authorId="0">
      <text>
        <r>
          <rPr>
            <sz val="10"/>
            <color rgb="FF000000"/>
            <rFont val="Arial"/>
          </rPr>
          <t xml:space="preserve">
Concept Map</t>
        </r>
      </text>
    </comment>
    <comment ref="BA8" authorId="0">
      <text>
        <r>
          <rPr>
            <sz val="10"/>
            <color rgb="FF000000"/>
            <rFont val="Arial"/>
          </rPr>
          <t>Concepetual Framework Form.  KK</t>
        </r>
      </text>
    </comment>
    <comment ref="K9" authorId="0">
      <text>
        <r>
          <rPr>
            <sz val="10"/>
            <color rgb="FF000000"/>
            <rFont val="Arial"/>
          </rPr>
          <t>Take Home Final Exam - personal philosophy of education (SO)</t>
        </r>
      </text>
    </comment>
    <comment ref="Z9" authorId="0">
      <text>
        <r>
          <rPr>
            <sz val="10"/>
            <color rgb="FF000000"/>
            <rFont val="Arial"/>
          </rPr>
          <t>Extensive writing, annotated reading and grading by instructor.</t>
        </r>
      </text>
    </comment>
    <comment ref="AC9" authorId="0">
      <text>
        <r>
          <rPr>
            <sz val="10"/>
            <color rgb="FF000000"/>
            <rFont val="Arial"/>
          </rPr>
          <t>Cross cultural paper - reflection on teaching diverse students (AG)SO</t>
        </r>
      </text>
    </comment>
    <comment ref="AI9" authorId="0">
      <text>
        <r>
          <rPr>
            <sz val="10"/>
            <color rgb="FF000000"/>
            <rFont val="Arial"/>
          </rPr>
          <t>Portfolio, Check point #2. (BP, KK)</t>
        </r>
      </text>
    </comment>
    <comment ref="AL9" authorId="0">
      <text>
        <r>
          <rPr>
            <sz val="10"/>
            <color rgb="FF000000"/>
            <rFont val="Arial"/>
          </rPr>
          <t>Platform paper.  KK</t>
        </r>
      </text>
    </comment>
    <comment ref="AO9" authorId="0">
      <text>
        <r>
          <rPr>
            <sz val="10"/>
            <color rgb="FF000000"/>
            <rFont val="Arial"/>
          </rPr>
          <t>Decision Theme papers</t>
        </r>
      </text>
    </comment>
    <comment ref="AI10" authorId="0">
      <text>
        <r>
          <rPr>
            <sz val="10"/>
            <color rgb="FF000000"/>
            <rFont val="Arial"/>
          </rPr>
          <t>Student Teacher Orientation Presentations. (BP, KK)</t>
        </r>
      </text>
    </comment>
    <comment ref="AR10" authorId="0">
      <text>
        <r>
          <rPr>
            <sz val="10"/>
            <color rgb="FF000000"/>
            <rFont val="Arial"/>
          </rPr>
          <t>Lesson plan</t>
        </r>
      </text>
    </comment>
    <comment ref="AX10" authorId="0">
      <text>
        <r>
          <rPr>
            <sz val="10"/>
            <color rgb="FF000000"/>
            <rFont val="Arial"/>
          </rPr>
          <t>Capstone lesson plan</t>
        </r>
      </text>
    </comment>
    <comment ref="BA10" authorId="0">
      <text>
        <r>
          <rPr>
            <sz val="10"/>
            <color rgb="FF000000"/>
            <rFont val="Arial"/>
          </rPr>
          <t>Students complete and practice competencies in their content areas
during student teaching.  Student Teaching Evaluation.  KK</t>
        </r>
      </text>
    </comment>
    <comment ref="T11" authorId="0">
      <text>
        <r>
          <rPr>
            <sz val="10"/>
            <color rgb="FF000000"/>
            <rFont val="Arial"/>
          </rPr>
          <t>Pre-referral plans</t>
        </r>
      </text>
    </comment>
    <comment ref="Z11" authorId="0">
      <text>
        <r>
          <rPr>
            <sz val="10"/>
            <color rgb="FF000000"/>
            <rFont val="Arial"/>
          </rPr>
          <t>Extensive writing, annotated reading and grading by instructor.</t>
        </r>
      </text>
    </comment>
    <comment ref="AC11" authorId="0">
      <text>
        <r>
          <rPr>
            <sz val="10"/>
            <color rgb="FF000000"/>
            <rFont val="Arial"/>
          </rPr>
          <t>DI application assignment, group presentation (SO)</t>
        </r>
      </text>
    </comment>
    <comment ref="AI11" authorId="0">
      <text>
        <r>
          <rPr>
            <sz val="10"/>
            <color rgb="FF000000"/>
            <rFont val="Arial"/>
          </rPr>
          <t>TWS, Lesson Planning, Portfolio. (BP, KK)</t>
        </r>
      </text>
    </comment>
    <comment ref="AL11" authorId="0">
      <text>
        <r>
          <rPr>
            <sz val="10"/>
            <color rgb="FF000000"/>
            <rFont val="Arial"/>
          </rPr>
          <t>Journal Article, Platform Paper, Culminating Presentation.  KK</t>
        </r>
      </text>
    </comment>
    <comment ref="AR11" authorId="0">
      <text>
        <r>
          <rPr>
            <sz val="10"/>
            <color rgb="FF000000"/>
            <rFont val="Arial"/>
          </rPr>
          <t>Lesson plans</t>
        </r>
      </text>
    </comment>
    <comment ref="AX11" authorId="0">
      <text>
        <r>
          <rPr>
            <sz val="10"/>
            <color rgb="FF000000"/>
            <rFont val="Arial"/>
          </rPr>
          <t>Capstone lesson plans</t>
        </r>
      </text>
    </comment>
    <comment ref="BA11" authorId="0">
      <text>
        <r>
          <rPr>
            <sz val="10"/>
            <color rgb="FF000000"/>
            <rFont val="Arial"/>
          </rPr>
          <t>Students complete and practice competencies in their content areas
during student teaching.  Student Teaching Evaluation.  KK</t>
        </r>
      </text>
    </comment>
    <comment ref="N12" authorId="0">
      <text>
        <r>
          <rPr>
            <sz val="10"/>
            <color rgb="FF000000"/>
            <rFont val="Arial"/>
          </rPr>
          <t xml:space="preserve">Assessed via objective exam (Quiz, midterm &amp; final) and included in Lesson plan criteria--Bernard Tonjes
</t>
        </r>
      </text>
    </comment>
    <comment ref="T12" authorId="0">
      <text>
        <r>
          <rPr>
            <sz val="10"/>
            <color rgb="FF000000"/>
            <rFont val="Arial"/>
          </rPr>
          <t>Quizzes/exams (AG)</t>
        </r>
      </text>
    </comment>
    <comment ref="W12" authorId="0">
      <text>
        <r>
          <rPr>
            <sz val="10"/>
            <color rgb="FF000000"/>
            <rFont val="Arial"/>
          </rPr>
          <t>Observation of students with special needs (AG)</t>
        </r>
      </text>
    </comment>
    <comment ref="AC12" authorId="0">
      <text>
        <r>
          <rPr>
            <sz val="10"/>
            <color rgb="FF000000"/>
            <rFont val="Arial"/>
          </rPr>
          <t xml:space="preserve">Take home essay final SO </t>
        </r>
      </text>
    </comment>
    <comment ref="AF12" authorId="0">
      <text>
        <r>
          <rPr>
            <sz val="10"/>
            <color rgb="FF000000"/>
            <rFont val="Arial"/>
          </rPr>
          <t>Cross cultural paper, Lens Theory application(AG)</t>
        </r>
      </text>
    </comment>
    <comment ref="AI12" authorId="0">
      <text>
        <r>
          <rPr>
            <sz val="10"/>
            <color rgb="FF000000"/>
            <rFont val="Arial"/>
          </rPr>
          <t>TWS, Lesson Planning, Portfolio. (BP, KK)</t>
        </r>
      </text>
    </comment>
    <comment ref="AL12" authorId="0">
      <text>
        <r>
          <rPr>
            <sz val="10"/>
            <color rgb="FF000000"/>
            <rFont val="Arial"/>
          </rPr>
          <t>Journal Article, Platform Paper, Culminating Presentation.  KK</t>
        </r>
      </text>
    </comment>
    <comment ref="AO12" authorId="0">
      <text>
        <r>
          <rPr>
            <sz val="10"/>
            <color rgb="FF000000"/>
            <rFont val="Arial"/>
          </rPr>
          <t>EXAMS AND DECISION THEMES</t>
        </r>
      </text>
    </comment>
    <comment ref="AX12" authorId="0">
      <text>
        <r>
          <rPr>
            <sz val="10"/>
            <color rgb="FF000000"/>
            <rFont val="Arial"/>
          </rPr>
          <t>Capstone reflection</t>
        </r>
      </text>
    </comment>
    <comment ref="BA12" authorId="0">
      <text>
        <r>
          <rPr>
            <sz val="10"/>
            <color rgb="FF000000"/>
            <rFont val="Arial"/>
          </rPr>
          <t>Students complete and practice competencies in their content areas
during student teaching.  Student Teaching Evaluation.  KK</t>
        </r>
      </text>
    </comment>
    <comment ref="K13" authorId="0">
      <text>
        <r>
          <rPr>
            <sz val="10"/>
            <color rgb="FF000000"/>
            <rFont val="Arial"/>
          </rPr>
          <t>Case Studies, reflections, poverty simulation</t>
        </r>
      </text>
    </comment>
    <comment ref="N13" authorId="0">
      <text>
        <r>
          <rPr>
            <sz val="10"/>
            <color rgb="FF000000"/>
            <rFont val="Arial"/>
          </rPr>
          <t xml:space="preserve">
Journal Essays--Bernard Tonjes
</t>
        </r>
      </text>
    </comment>
    <comment ref="T13" authorId="0">
      <text>
        <r>
          <rPr>
            <sz val="10"/>
            <color rgb="FF000000"/>
            <rFont val="Arial"/>
          </rPr>
          <t>tests/quizzes, article abstract</t>
        </r>
      </text>
    </comment>
    <comment ref="AC13" authorId="0">
      <text>
        <r>
          <rPr>
            <sz val="10"/>
            <color rgb="FF000000"/>
            <rFont val="Arial"/>
          </rPr>
          <t>Take home essay final. Cross cultural paper (SO)</t>
        </r>
      </text>
    </comment>
    <comment ref="AF13" authorId="0">
      <text>
        <r>
          <rPr>
            <sz val="10"/>
            <color rgb="FF000000"/>
            <rFont val="Arial"/>
          </rPr>
          <t>Cross cultural paper, Lens theory application (AG)</t>
        </r>
      </text>
    </comment>
    <comment ref="AI13" authorId="0">
      <text>
        <r>
          <rPr>
            <sz val="10"/>
            <color rgb="FF000000"/>
            <rFont val="Arial"/>
          </rPr>
          <t>TWS, Lesson Planning, Portfolio. (BP, KK)</t>
        </r>
      </text>
    </comment>
    <comment ref="AL13" authorId="0">
      <text>
        <r>
          <rPr>
            <sz val="10"/>
            <color rgb="FF000000"/>
            <rFont val="Arial"/>
          </rPr>
          <t>Journal Article, Platform Paper, Culminating Presentation. Lesson Planning.  KK</t>
        </r>
      </text>
    </comment>
    <comment ref="AO13" authorId="0">
      <text>
        <r>
          <rPr>
            <sz val="10"/>
            <color rgb="FF000000"/>
            <rFont val="Arial"/>
          </rPr>
          <t>TEXT ANNOTATION ASSIGNMENTS</t>
        </r>
      </text>
    </comment>
    <comment ref="AX13" authorId="0">
      <text>
        <r>
          <rPr>
            <sz val="10"/>
            <color rgb="FF000000"/>
            <rFont val="Arial"/>
          </rPr>
          <t>Capstone reflection</t>
        </r>
      </text>
    </comment>
    <comment ref="BA13" authorId="0">
      <text>
        <r>
          <rPr>
            <sz val="10"/>
            <color rgb="FF000000"/>
            <rFont val="Arial"/>
          </rPr>
          <t>Students complete and practice competencies in their content areas
during student teaching.  Student Teaching Evaluation.  KK</t>
        </r>
      </text>
    </comment>
    <comment ref="K14" authorId="0">
      <text>
        <r>
          <rPr>
            <sz val="10"/>
            <color rgb="FF000000"/>
            <rFont val="Arial"/>
          </rPr>
          <t>lecture, class discussion</t>
        </r>
      </text>
    </comment>
    <comment ref="N14" authorId="0">
      <text>
        <r>
          <rPr>
            <sz val="10"/>
            <color rgb="FF000000"/>
            <rFont val="Arial"/>
          </rPr>
          <t>Curriculum standards required in lesson plan: Present or not (BJT)</t>
        </r>
      </text>
    </comment>
    <comment ref="T14" authorId="0">
      <text>
        <r>
          <rPr>
            <sz val="10"/>
            <color rgb="FF000000"/>
            <rFont val="Arial"/>
          </rPr>
          <t>article abstract</t>
        </r>
      </text>
    </comment>
    <comment ref="Z14" authorId="0">
      <text>
        <r>
          <rPr>
            <sz val="10"/>
            <color rgb="FF000000"/>
            <rFont val="Arial"/>
          </rPr>
          <t>Extensive writing, annotated reading and grading by instructor.</t>
        </r>
      </text>
    </comment>
    <comment ref="AI14" authorId="0">
      <text>
        <r>
          <rPr>
            <sz val="10"/>
            <color rgb="FF000000"/>
            <rFont val="Arial"/>
          </rPr>
          <t>Lesson Planning. (BP, KK)</t>
        </r>
      </text>
    </comment>
    <comment ref="AL14" authorId="0">
      <text>
        <r>
          <rPr>
            <sz val="10"/>
            <color rgb="FF000000"/>
            <rFont val="Arial"/>
          </rPr>
          <t>Journal Article, Platform Paper, Culminating Presentation. Lesson Planning.  KK</t>
        </r>
      </text>
    </comment>
    <comment ref="AR14" authorId="0">
      <text>
        <r>
          <rPr>
            <sz val="10"/>
            <color rgb="FF000000"/>
            <rFont val="Arial"/>
          </rPr>
          <t>Lesson plans</t>
        </r>
      </text>
    </comment>
    <comment ref="AX14" authorId="0">
      <text>
        <r>
          <rPr>
            <sz val="10"/>
            <color rgb="FF000000"/>
            <rFont val="Arial"/>
          </rPr>
          <t>Capstone lesson plans</t>
        </r>
      </text>
    </comment>
    <comment ref="BA14" authorId="0">
      <text>
        <r>
          <rPr>
            <sz val="10"/>
            <color rgb="FF000000"/>
            <rFont val="Arial"/>
          </rPr>
          <t>Students complete and practice competencies in their content areas
during student teaching.  Student Teaching Evaluation.  KK</t>
        </r>
      </text>
    </comment>
    <comment ref="AC15" authorId="0">
      <text>
        <r>
          <rPr>
            <sz val="10"/>
            <color rgb="FF000000"/>
            <rFont val="Arial"/>
          </rPr>
          <t>Differentiated lesson plan, course readings and reflections (SO)</t>
        </r>
      </text>
    </comment>
    <comment ref="AI15" authorId="0">
      <text>
        <r>
          <rPr>
            <sz val="10"/>
            <color rgb="FF000000"/>
            <rFont val="Arial"/>
          </rPr>
          <t>Student Teaching Evaluation and TWS.
(KK,BP)</t>
        </r>
      </text>
    </comment>
    <comment ref="AL15" authorId="0">
      <text>
        <r>
          <rPr>
            <sz val="10"/>
            <color rgb="FF000000"/>
            <rFont val="Arial"/>
          </rPr>
          <t>Field Trip to the curriculum library.</t>
        </r>
      </text>
    </comment>
    <comment ref="BA15" authorId="0">
      <text>
        <r>
          <rPr>
            <sz val="10"/>
            <color rgb="FF000000"/>
            <rFont val="Arial"/>
          </rPr>
          <t>Students complete and practice competencies in their content areas
during student teaching.  Student Teaching Evaluation.  KK</t>
        </r>
      </text>
    </comment>
    <comment ref="E16" authorId="0">
      <text>
        <r>
          <rPr>
            <sz val="10"/>
            <color rgb="FF000000"/>
            <rFont val="Arial"/>
          </rPr>
          <t>Will be added to Fall 2012 course curriculum. Registration for LEA. (BP, KK)</t>
        </r>
      </text>
    </comment>
    <comment ref="T16" authorId="0">
      <text>
        <r>
          <rPr>
            <sz val="10"/>
            <color rgb="FF000000"/>
            <rFont val="Arial"/>
          </rPr>
          <t>Group presentation (AG)</t>
        </r>
      </text>
    </comment>
    <comment ref="Z16" authorId="0">
      <text>
        <r>
          <rPr>
            <sz val="10"/>
            <color rgb="FF000000"/>
            <rFont val="Arial"/>
          </rPr>
          <t>Extensive writing, annotated reading and grading by instructor.</t>
        </r>
      </text>
    </comment>
    <comment ref="AH16" authorId="0">
      <text>
        <r>
          <rPr>
            <sz val="10"/>
            <color rgb="FF000000"/>
            <rFont val="Arial"/>
          </rPr>
          <t>Potfolio Requirement (KK,BP)</t>
        </r>
      </text>
    </comment>
    <comment ref="AL16" authorId="0">
      <text>
        <r>
          <rPr>
            <sz val="10"/>
            <color rgb="FF000000"/>
            <rFont val="Arial"/>
          </rPr>
          <t>Portfolio. KK</t>
        </r>
      </text>
    </comment>
    <comment ref="AO16" authorId="0">
      <text>
        <r>
          <rPr>
            <sz val="10"/>
            <color rgb="FF000000"/>
            <rFont val="Arial"/>
          </rPr>
          <t>ORGANIZATIONS ASSIGNMENT</t>
        </r>
      </text>
    </comment>
    <comment ref="AQ16" authorId="0">
      <text>
        <r>
          <rPr>
            <sz val="10"/>
            <color rgb="FF000000"/>
            <rFont val="Arial"/>
          </rPr>
          <t>Lesson plans</t>
        </r>
      </text>
    </comment>
    <comment ref="AX16" authorId="0">
      <text>
        <r>
          <rPr>
            <sz val="10"/>
            <color rgb="FF000000"/>
            <rFont val="Arial"/>
          </rPr>
          <t>Capstone lesson plans</t>
        </r>
      </text>
    </comment>
    <comment ref="N17" authorId="0">
      <text>
        <r>
          <rPr>
            <sz val="10"/>
            <color rgb="FF000000"/>
            <rFont val="Arial"/>
          </rPr>
          <t>Included in evaluation of lesson plan assignment --bernard.tonjes April 17, 2012 4:38:07 PM CDT</t>
        </r>
      </text>
    </comment>
    <comment ref="AC17" authorId="0">
      <text>
        <r>
          <rPr>
            <sz val="10"/>
            <color rgb="FF000000"/>
            <rFont val="Arial"/>
          </rPr>
          <t>Differentiated lesson plan and evaluation plan (AG)</t>
        </r>
      </text>
    </comment>
    <comment ref="AF17" authorId="0">
      <text>
        <r>
          <rPr>
            <sz val="10"/>
            <color rgb="FF000000"/>
            <rFont val="Arial"/>
          </rPr>
          <t xml:space="preserve">PCM evaluation
</t>
        </r>
      </text>
    </comment>
    <comment ref="AI17" authorId="0">
      <text>
        <r>
          <rPr>
            <sz val="10"/>
            <color rgb="FF000000"/>
            <rFont val="Arial"/>
          </rPr>
          <t>Student Teacher Evaluation, TWS, Lesson Planning. (BP, KK)</t>
        </r>
      </text>
    </comment>
    <comment ref="AL17" authorId="0">
      <text>
        <r>
          <rPr>
            <sz val="10"/>
            <color rgb="FF000000"/>
            <rFont val="Arial"/>
          </rPr>
          <t>Journal Article, Platform Paper, Culminating Presentation.  KK</t>
        </r>
      </text>
    </comment>
    <comment ref="AO17" authorId="0">
      <text>
        <r>
          <rPr>
            <sz val="10"/>
            <color rgb="FF000000"/>
            <rFont val="Arial"/>
          </rPr>
          <t>COGNITION KIT</t>
        </r>
      </text>
    </comment>
    <comment ref="AR17" authorId="0">
      <text>
        <r>
          <rPr>
            <sz val="10"/>
            <color rgb="FF000000"/>
            <rFont val="Arial"/>
          </rPr>
          <t>Lesson plans</t>
        </r>
      </text>
    </comment>
    <comment ref="AX17" authorId="0">
      <text>
        <r>
          <rPr>
            <sz val="10"/>
            <color rgb="FF000000"/>
            <rFont val="Arial"/>
          </rPr>
          <t>Capstone lesson plans</t>
        </r>
      </text>
    </comment>
    <comment ref="BA17" authorId="0">
      <text>
        <r>
          <rPr>
            <sz val="10"/>
            <color rgb="FF000000"/>
            <rFont val="Arial"/>
          </rPr>
          <t>Students complete and practice competencies in their content areas
during student teaching.  Student Teaching Evaluation.  KK</t>
        </r>
      </text>
    </comment>
    <comment ref="N20" authorId="0">
      <text>
        <r>
          <rPr>
            <sz val="10"/>
            <color rgb="FF000000"/>
            <rFont val="Arial"/>
          </rPr>
          <t xml:space="preserve">Methodology in lesson plan evaluated for developmental appropriateness and consistency with available resources (BJT)
</t>
        </r>
      </text>
    </comment>
    <comment ref="Q20" authorId="0">
      <text>
        <r>
          <rPr>
            <sz val="10"/>
            <color rgb="FF000000"/>
            <rFont val="Arial"/>
          </rPr>
          <t>Reflection subject for journals (BJT)</t>
        </r>
      </text>
    </comment>
    <comment ref="T20" authorId="0">
      <text>
        <r>
          <rPr>
            <sz val="10"/>
            <color rgb="FF000000"/>
            <rFont val="Arial"/>
          </rPr>
          <t>transition plan,pre-referral plans, adaptation activities</t>
        </r>
      </text>
    </comment>
    <comment ref="Z20" authorId="0">
      <text>
        <r>
          <rPr>
            <sz val="10"/>
            <color rgb="FF000000"/>
            <rFont val="Arial"/>
          </rPr>
          <t>Extensive writing, annotated reading and grading by instructor.</t>
        </r>
      </text>
    </comment>
    <comment ref="AC20" authorId="0">
      <text>
        <r>
          <rPr>
            <sz val="10"/>
            <color rgb="FF000000"/>
            <rFont val="Arial"/>
          </rPr>
          <t>DI application, group presentations, lesson plan, assessment jigsaw (SO)</t>
        </r>
      </text>
    </comment>
    <comment ref="AI20" authorId="0">
      <text>
        <r>
          <rPr>
            <sz val="10"/>
            <color rgb="FF000000"/>
            <rFont val="Arial"/>
          </rPr>
          <t>Student Teacher Evaluation. (BP, KK)</t>
        </r>
      </text>
    </comment>
    <comment ref="AL20" authorId="0">
      <text>
        <r>
          <rPr>
            <sz val="10"/>
            <color rgb="FF000000"/>
            <rFont val="Arial"/>
          </rPr>
          <t>Journal Article, Platform Paper, Culminating Presentation.  KK</t>
        </r>
      </text>
    </comment>
    <comment ref="AR20" authorId="0">
      <text>
        <r>
          <rPr>
            <sz val="10"/>
            <color rgb="FF000000"/>
            <rFont val="Arial"/>
          </rPr>
          <t>Lesson plans</t>
        </r>
      </text>
    </comment>
    <comment ref="AX20" authorId="0">
      <text>
        <r>
          <rPr>
            <sz val="10"/>
            <color rgb="FF000000"/>
            <rFont val="Arial"/>
          </rPr>
          <t>Capstone lesson plans</t>
        </r>
      </text>
    </comment>
    <comment ref="BA20" authorId="0">
      <text>
        <r>
          <rPr>
            <sz val="10"/>
            <color rgb="FF000000"/>
            <rFont val="Arial"/>
          </rPr>
          <t>Students complete and practice competencies in their content areas
during student teaching.  Student Teaching Evaluation.  KK</t>
        </r>
      </text>
    </comment>
    <comment ref="E21" authorId="0">
      <text>
        <r>
          <rPr>
            <sz val="10"/>
            <color rgb="FF000000"/>
            <rFont val="Arial"/>
          </rPr>
          <t>Shadowing/Teacher interview presentation. Rubric based assessment. (BP, KK)</t>
        </r>
      </text>
    </comment>
    <comment ref="K21" authorId="0">
      <text>
        <r>
          <rPr>
            <sz val="10"/>
            <color rgb="FF000000"/>
            <rFont val="Arial"/>
          </rPr>
          <t>Technology Group Project</t>
        </r>
      </text>
    </comment>
    <comment ref="Q21" authorId="0">
      <text>
        <r>
          <rPr>
            <sz val="10"/>
            <color rgb="FF000000"/>
            <rFont val="Arial"/>
          </rPr>
          <t>Reflection subject for journals (BJT)</t>
        </r>
      </text>
    </comment>
    <comment ref="Y21" authorId="0">
      <text>
        <r>
          <rPr>
            <sz val="10"/>
            <color rgb="FF000000"/>
            <rFont val="Arial"/>
          </rPr>
          <t>Extensive writing, annotated reading and grading by instructor.</t>
        </r>
      </text>
    </comment>
    <comment ref="AC21" authorId="0">
      <text>
        <r>
          <rPr>
            <sz val="10"/>
            <color rgb="FF000000"/>
            <rFont val="Arial"/>
          </rPr>
          <t>lesson plan (SO)</t>
        </r>
      </text>
    </comment>
    <comment ref="AI21" authorId="0">
      <text>
        <r>
          <rPr>
            <sz val="10"/>
            <color rgb="FF000000"/>
            <rFont val="Arial"/>
          </rPr>
          <t>Student Teacher Evaluation. (BP, KK)</t>
        </r>
      </text>
    </comment>
    <comment ref="AL21" authorId="0">
      <text>
        <r>
          <rPr>
            <sz val="10"/>
            <color rgb="FF000000"/>
            <rFont val="Arial"/>
          </rPr>
          <t>Final Presentation. KK</t>
        </r>
      </text>
    </comment>
    <comment ref="AR21" authorId="0">
      <text>
        <r>
          <rPr>
            <sz val="10"/>
            <color rgb="FF000000"/>
            <rFont val="Arial"/>
          </rPr>
          <t>Lesson plans</t>
        </r>
      </text>
    </comment>
    <comment ref="AX21" authorId="0">
      <text>
        <r>
          <rPr>
            <sz val="10"/>
            <color rgb="FF000000"/>
            <rFont val="Arial"/>
          </rPr>
          <t>Capstone lesson plans</t>
        </r>
      </text>
    </comment>
    <comment ref="BA21" authorId="0">
      <text>
        <r>
          <rPr>
            <sz val="10"/>
            <color rgb="FF000000"/>
            <rFont val="Arial"/>
          </rPr>
          <t>Student Teaching Evaluations.  KK</t>
        </r>
      </text>
    </comment>
    <comment ref="Q22" authorId="0">
      <text>
        <r>
          <rPr>
            <sz val="10"/>
            <color rgb="FF000000"/>
            <rFont val="Arial"/>
          </rPr>
          <t>Included in teacher evaluation at conclusion of field experience.</t>
        </r>
      </text>
    </comment>
    <comment ref="T22" authorId="0">
      <text>
        <r>
          <rPr>
            <sz val="10"/>
            <color rgb="FF000000"/>
            <rFont val="Arial"/>
          </rPr>
          <t>tests</t>
        </r>
      </text>
    </comment>
    <comment ref="AC22" authorId="0">
      <text>
        <r>
          <rPr>
            <sz val="10"/>
            <color rgb="FF000000"/>
            <rFont val="Arial"/>
          </rPr>
          <t>Lesson Plan, group presentation, application assignment(AG)</t>
        </r>
      </text>
    </comment>
    <comment ref="AI22" authorId="0">
      <text>
        <r>
          <rPr>
            <sz val="10"/>
            <color rgb="FF000000"/>
            <rFont val="Arial"/>
          </rPr>
          <t>Lesson Planning, Student Teacher Evaluation. (BP, KK)</t>
        </r>
      </text>
    </comment>
    <comment ref="AL22" authorId="0">
      <text>
        <r>
          <rPr>
            <sz val="10"/>
            <color rgb="FF000000"/>
            <rFont val="Arial"/>
          </rPr>
          <t>Student Teaching Evaluation.  KK</t>
        </r>
      </text>
    </comment>
    <comment ref="BA22" authorId="0">
      <text>
        <r>
          <rPr>
            <sz val="10"/>
            <color rgb="FF000000"/>
            <rFont val="Arial"/>
          </rPr>
          <t>Students complete and practice competencies in their content areas
during student teaching.  Student Teaching Evaluation.  KK</t>
        </r>
      </text>
    </comment>
    <comment ref="Y23" authorId="0">
      <text>
        <r>
          <rPr>
            <sz val="10"/>
            <color rgb="FF000000"/>
            <rFont val="Arial"/>
          </rPr>
          <t>Extensive writing, annotated reading and grading by instructor.</t>
        </r>
      </text>
    </comment>
    <comment ref="AC23" authorId="0">
      <text>
        <r>
          <rPr>
            <sz val="10"/>
            <color rgb="FF000000"/>
            <rFont val="Arial"/>
          </rPr>
          <t>lesson plan, course reading and reflection, application assignment(AG)</t>
        </r>
      </text>
    </comment>
    <comment ref="AI23" authorId="0">
      <text>
        <r>
          <rPr>
            <sz val="10"/>
            <color rgb="FF000000"/>
            <rFont val="Arial"/>
          </rPr>
          <t>Lesson Planning, Student Teacher Evaluation. (BP, KK)</t>
        </r>
      </text>
    </comment>
    <comment ref="AL23" authorId="0">
      <text>
        <r>
          <rPr>
            <sz val="10"/>
            <color rgb="FF000000"/>
            <rFont val="Arial"/>
          </rPr>
          <t>Journal Article, Platform Paper, Culminating Presentation.  KK</t>
        </r>
      </text>
    </comment>
    <comment ref="AO23" authorId="0">
      <text>
        <r>
          <rPr>
            <sz val="10"/>
            <color rgb="FF000000"/>
            <rFont val="Arial"/>
          </rPr>
          <t>CASE STUDIES</t>
        </r>
      </text>
    </comment>
    <comment ref="AR23" authorId="0">
      <text>
        <r>
          <rPr>
            <sz val="10"/>
            <color rgb="FF000000"/>
            <rFont val="Arial"/>
          </rPr>
          <t>Lesson plans</t>
        </r>
      </text>
    </comment>
    <comment ref="AX23" authorId="0">
      <text>
        <r>
          <rPr>
            <sz val="10"/>
            <color rgb="FF000000"/>
            <rFont val="Arial"/>
          </rPr>
          <t>Capstone lesson plans</t>
        </r>
      </text>
    </comment>
    <comment ref="BA23" authorId="0">
      <text>
        <r>
          <rPr>
            <sz val="10"/>
            <color rgb="FF000000"/>
            <rFont val="Arial"/>
          </rPr>
          <t>Student Teaching, TWS.  KK</t>
        </r>
      </text>
    </comment>
    <comment ref="AC24" authorId="0">
      <text>
        <r>
          <rPr>
            <sz val="10"/>
            <color rgb="FF000000"/>
            <rFont val="Arial"/>
          </rPr>
          <t>LEsson plan,application assignment, course reading (AG)</t>
        </r>
      </text>
    </comment>
    <comment ref="AI24" authorId="0">
      <text>
        <r>
          <rPr>
            <sz val="10"/>
            <color rgb="FF000000"/>
            <rFont val="Arial"/>
          </rPr>
          <t>Lesson Planning, Student Teacher Evaluation. (BP, KK)</t>
        </r>
      </text>
    </comment>
    <comment ref="AL24" authorId="0">
      <text>
        <r>
          <rPr>
            <sz val="10"/>
            <color rgb="FF000000"/>
            <rFont val="Arial"/>
          </rPr>
          <t>Students complete and practice competencies in their content areas
during student teaching.  Student Teaching Evaluation.  KK</t>
        </r>
      </text>
    </comment>
    <comment ref="AO24" authorId="0">
      <text>
        <r>
          <rPr>
            <sz val="10"/>
            <color rgb="FF000000"/>
            <rFont val="Arial"/>
          </rPr>
          <t>COGITION KID</t>
        </r>
      </text>
    </comment>
    <comment ref="BA24" authorId="0">
      <text>
        <r>
          <rPr>
            <sz val="10"/>
            <color rgb="FF000000"/>
            <rFont val="Arial"/>
          </rPr>
          <t>Student Teaching, TWS.</t>
        </r>
      </text>
    </comment>
    <comment ref="K25" authorId="0">
      <text>
        <r>
          <rPr>
            <sz val="10"/>
            <color rgb="FF000000"/>
            <rFont val="Arial"/>
          </rPr>
          <t>technology project</t>
        </r>
      </text>
    </comment>
    <comment ref="N25" authorId="0">
      <text>
        <r>
          <rPr>
            <sz val="10"/>
            <color rgb="FF000000"/>
            <rFont val="Arial"/>
          </rPr>
          <t>Introduced in lesson planning assignment. (BJT)</t>
        </r>
      </text>
    </comment>
    <comment ref="W25" authorId="0">
      <text>
        <r>
          <rPr>
            <sz val="10"/>
            <color rgb="FF000000"/>
            <rFont val="Arial"/>
          </rPr>
          <t>field experience with people who have disabilities</t>
        </r>
      </text>
    </comment>
    <comment ref="AC25" authorId="0">
      <text>
        <r>
          <rPr>
            <sz val="10"/>
            <color rgb="FF000000"/>
            <rFont val="Arial"/>
          </rPr>
          <t>Lesson plan, application assignment (SO)</t>
        </r>
      </text>
    </comment>
    <comment ref="AI25" authorId="0">
      <text>
        <r>
          <rPr>
            <sz val="10"/>
            <color rgb="FF000000"/>
            <rFont val="Arial"/>
          </rPr>
          <t>Lesson Planning, Student Teacher Evaluation. (BP, KK)</t>
        </r>
      </text>
    </comment>
    <comment ref="AR25" authorId="0">
      <text>
        <r>
          <rPr>
            <sz val="10"/>
            <color rgb="FF000000"/>
            <rFont val="Arial"/>
          </rPr>
          <t>Lesson plans</t>
        </r>
      </text>
    </comment>
    <comment ref="AX25" authorId="0">
      <text>
        <r>
          <rPr>
            <sz val="10"/>
            <color rgb="FF000000"/>
            <rFont val="Arial"/>
          </rPr>
          <t>Capstone lesson plans</t>
        </r>
      </text>
    </comment>
    <comment ref="BA25" authorId="0">
      <text>
        <r>
          <rPr>
            <sz val="10"/>
            <color rgb="FF000000"/>
            <rFont val="Arial"/>
          </rPr>
          <t>Student Teaching evaluation.</t>
        </r>
      </text>
    </comment>
    <comment ref="K27" authorId="0">
      <text>
        <r>
          <rPr>
            <sz val="10"/>
            <color rgb="FF000000"/>
            <rFont val="Arial"/>
          </rPr>
          <t>technology project</t>
        </r>
      </text>
    </comment>
    <comment ref="N27" authorId="0">
      <text>
        <r>
          <rPr>
            <sz val="10"/>
            <color rgb="FF000000"/>
            <rFont val="Arial"/>
          </rPr>
          <t xml:space="preserve">Introduced in lesson plan assignment (BJT)
</t>
        </r>
      </text>
    </comment>
    <comment ref="AI27" authorId="0">
      <text>
        <r>
          <rPr>
            <sz val="10"/>
            <color rgb="FF000000"/>
            <rFont val="Arial"/>
          </rPr>
          <t>Lesson Planning, Student Teacher Evaluation, Supervisor Feedback, TWS. (BP, KK)</t>
        </r>
      </text>
    </comment>
    <comment ref="BA27" authorId="0">
      <text>
        <r>
          <rPr>
            <sz val="10"/>
            <color rgb="FF000000"/>
            <rFont val="Arial"/>
          </rPr>
          <t>Student Teaching Evaluations.  KK</t>
        </r>
      </text>
    </comment>
    <comment ref="N28" authorId="0">
      <text>
        <r>
          <rPr>
            <sz val="10"/>
            <color rgb="FF000000"/>
            <rFont val="Arial"/>
          </rPr>
          <t>Included as comments in lesson plan assignment, but not assessed.</t>
        </r>
      </text>
    </comment>
    <comment ref="AI28" authorId="0">
      <text>
        <r>
          <rPr>
            <sz val="10"/>
            <color rgb="FF000000"/>
            <rFont val="Arial"/>
          </rPr>
          <t>Lesson Planning, Student Teacher Evaluation, Supervisor Feedback, TWS. (BP, KK)</t>
        </r>
      </text>
    </comment>
    <comment ref="AO28" authorId="0">
      <text>
        <r>
          <rPr>
            <sz val="10"/>
            <color rgb="FF000000"/>
            <rFont val="Arial"/>
          </rPr>
          <t>TEXT ANNOTATIONS ASSIGNMENTS</t>
        </r>
      </text>
    </comment>
    <comment ref="BA28" authorId="0">
      <text>
        <r>
          <rPr>
            <sz val="10"/>
            <color rgb="FF000000"/>
            <rFont val="Arial"/>
          </rPr>
          <t>tEnd olf year evaluation, WAR reports.  KK</t>
        </r>
      </text>
    </comment>
    <comment ref="N29" authorId="0">
      <text>
        <r>
          <rPr>
            <sz val="10"/>
            <color rgb="FF000000"/>
            <rFont val="Arial"/>
          </rPr>
          <t>Lesson plans evaluated for continuity, appropriate expectations (BJT)</t>
        </r>
      </text>
    </comment>
    <comment ref="AC29" authorId="0">
      <text>
        <r>
          <rPr>
            <sz val="10"/>
            <color rgb="FF000000"/>
            <rFont val="Arial"/>
          </rPr>
          <t>Application, Group presenatations, Lesson Plan (SO)</t>
        </r>
      </text>
    </comment>
    <comment ref="AI29" authorId="0">
      <text>
        <r>
          <rPr>
            <sz val="10"/>
            <color rgb="FF000000"/>
            <rFont val="Arial"/>
          </rPr>
          <t>Lesson Planning, Student Teacher Evaluation, Supervisor Feedback, TWS. (BP, KK)</t>
        </r>
      </text>
    </comment>
    <comment ref="AL29" authorId="0">
      <text>
        <r>
          <rPr>
            <sz val="10"/>
            <color rgb="FF000000"/>
            <rFont val="Arial"/>
          </rPr>
          <t>TWS.  KK</t>
        </r>
      </text>
    </comment>
    <comment ref="AR29" authorId="0">
      <text>
        <r>
          <rPr>
            <sz val="10"/>
            <color rgb="FF000000"/>
            <rFont val="Arial"/>
          </rPr>
          <t>Capstone unit</t>
        </r>
      </text>
    </comment>
    <comment ref="AX29" authorId="0">
      <text>
        <r>
          <rPr>
            <sz val="10"/>
            <color rgb="FF000000"/>
            <rFont val="Arial"/>
          </rPr>
          <t>Capstone unit</t>
        </r>
      </text>
    </comment>
    <comment ref="BA29" authorId="0">
      <text>
        <r>
          <rPr>
            <sz val="10"/>
            <color rgb="FF000000"/>
            <rFont val="Arial"/>
          </rPr>
          <t>TWS, Student Teaching Evaluations.  KK</t>
        </r>
      </text>
    </comment>
    <comment ref="AI30" authorId="0">
      <text>
        <r>
          <rPr>
            <sz val="10"/>
            <color rgb="FF000000"/>
            <rFont val="Arial"/>
          </rPr>
          <t>Lesson Planning, Student Teacher Evaluation, Supervisor Feedback. (BP, KK)</t>
        </r>
      </text>
    </comment>
    <comment ref="AL30" authorId="0">
      <text>
        <r>
          <rPr>
            <sz val="10"/>
            <color rgb="FF000000"/>
            <rFont val="Arial"/>
          </rPr>
          <t>Lesson Plans.  KK</t>
        </r>
      </text>
    </comment>
    <comment ref="AR30" authorId="0">
      <text>
        <r>
          <rPr>
            <sz val="10"/>
            <color rgb="FF000000"/>
            <rFont val="Arial"/>
          </rPr>
          <t>Lesson plans</t>
        </r>
      </text>
    </comment>
    <comment ref="AX30" authorId="0">
      <text>
        <r>
          <rPr>
            <sz val="10"/>
            <color rgb="FF000000"/>
            <rFont val="Arial"/>
          </rPr>
          <t>Capstone lesson plans</t>
        </r>
      </text>
    </comment>
    <comment ref="BA30" authorId="0">
      <text>
        <r>
          <rPr>
            <sz val="10"/>
            <color rgb="FF000000"/>
            <rFont val="Arial"/>
          </rPr>
          <t>Student Teaching  Evaluations.</t>
        </r>
      </text>
    </comment>
    <comment ref="N31" authorId="0">
      <text>
        <r>
          <rPr>
            <sz val="10"/>
            <color rgb="FF000000"/>
            <rFont val="Arial"/>
          </rPr>
          <t>Brief description of assessment component to each lesson included in lesson plan assignment (BJT)_</t>
        </r>
      </text>
    </comment>
    <comment ref="T31" authorId="0">
      <text>
        <r>
          <rPr>
            <sz val="10"/>
            <color rgb="FF000000"/>
            <rFont val="Arial"/>
          </rPr>
          <t>article abstract</t>
        </r>
      </text>
    </comment>
    <comment ref="AR31" authorId="0">
      <text>
        <r>
          <rPr>
            <sz val="10"/>
            <color rgb="FF000000"/>
            <rFont val="Arial"/>
          </rPr>
          <t>Lesson plans</t>
        </r>
      </text>
    </comment>
    <comment ref="AX31" authorId="0">
      <text>
        <r>
          <rPr>
            <sz val="10"/>
            <color rgb="FF000000"/>
            <rFont val="Arial"/>
          </rPr>
          <t>Capstone lesson plans</t>
        </r>
      </text>
    </comment>
    <comment ref="N32" authorId="0">
      <text>
        <r>
          <rPr>
            <sz val="10"/>
            <color rgb="FF000000"/>
            <rFont val="Arial"/>
          </rPr>
          <t>Time allocation evaluated in lesson plan assignment (BJT)</t>
        </r>
      </text>
    </comment>
    <comment ref="AI32" authorId="0">
      <text>
        <r>
          <rPr>
            <sz val="10"/>
            <color rgb="FF000000"/>
            <rFont val="Arial"/>
          </rPr>
          <t>Lesson Planning, Student Teacher Evaluation, Supervisor Feedback. (BP, KK)</t>
        </r>
      </text>
    </comment>
    <comment ref="AL32" authorId="0">
      <text>
        <r>
          <rPr>
            <sz val="10"/>
            <color rgb="FF000000"/>
            <rFont val="Arial"/>
          </rPr>
          <t>Lesson Plans and Student Teaching Evaluations.  KK</t>
        </r>
      </text>
    </comment>
    <comment ref="AX32" authorId="0">
      <text>
        <r>
          <rPr>
            <sz val="10"/>
            <color rgb="FF000000"/>
            <rFont val="Arial"/>
          </rPr>
          <t>Capstone reflection</t>
        </r>
      </text>
    </comment>
    <comment ref="T33" authorId="0">
      <text>
        <r>
          <rPr>
            <sz val="10"/>
            <color rgb="FF000000"/>
            <rFont val="Arial"/>
          </rPr>
          <t>Adaptation activities</t>
        </r>
      </text>
    </comment>
    <comment ref="AC33" authorId="0">
      <text>
        <r>
          <rPr>
            <sz val="10"/>
            <color rgb="FF000000"/>
            <rFont val="Arial"/>
          </rPr>
          <t>Reading reflections and lesson plan, assessment jigsaw (SO)</t>
        </r>
      </text>
    </comment>
    <comment ref="AI33" authorId="0">
      <text>
        <r>
          <rPr>
            <sz val="10"/>
            <color rgb="FF000000"/>
            <rFont val="Arial"/>
          </rPr>
          <t xml:space="preserve">Student Teacher Evaluation, TWS, Lesson Planning. (BP, KK)
</t>
        </r>
      </text>
    </comment>
    <comment ref="AL33" authorId="0">
      <text>
        <r>
          <rPr>
            <sz val="10"/>
            <color rgb="FF000000"/>
            <rFont val="Arial"/>
          </rPr>
          <t>TWS, Student Teaching Evaluations.  KK</t>
        </r>
      </text>
    </comment>
    <comment ref="BA33" authorId="0">
      <text>
        <r>
          <rPr>
            <sz val="10"/>
            <color rgb="FF000000"/>
            <rFont val="Arial"/>
          </rPr>
          <t>TWS, Student Teaching Evaluations.  KK</t>
        </r>
      </text>
    </comment>
    <comment ref="T34" authorId="0">
      <text>
        <r>
          <rPr>
            <sz val="10"/>
            <color rgb="FF000000"/>
            <rFont val="Arial"/>
          </rPr>
          <t>Adaptation Activities</t>
        </r>
      </text>
    </comment>
    <comment ref="AC34" authorId="0">
      <text>
        <r>
          <rPr>
            <sz val="10"/>
            <color rgb="FF000000"/>
            <rFont val="Arial"/>
          </rPr>
          <t>reflections, lesson plan, assessment jigsaw SO</t>
        </r>
      </text>
    </comment>
    <comment ref="AI34" authorId="0">
      <text>
        <r>
          <rPr>
            <sz val="10"/>
            <color rgb="FF000000"/>
            <rFont val="Arial"/>
          </rPr>
          <t xml:space="preserve">Student Teacher Evaluation, TWS, Lesson Planning. (BP, KK)
</t>
        </r>
      </text>
    </comment>
    <comment ref="AL34" authorId="0">
      <text>
        <r>
          <rPr>
            <sz val="10"/>
            <color rgb="FF000000"/>
            <rFont val="Arial"/>
          </rPr>
          <t>TWS, Student Teaching Evaluations.  KK</t>
        </r>
      </text>
    </comment>
    <comment ref="AO34" authorId="0">
      <text>
        <r>
          <rPr>
            <sz val="10"/>
            <color rgb="FF000000"/>
            <rFont val="Arial"/>
          </rPr>
          <t>DEVELOPMENT CASE STUDIES</t>
        </r>
      </text>
    </comment>
    <comment ref="AX34" authorId="0">
      <text>
        <r>
          <rPr>
            <sz val="10"/>
            <color rgb="FF000000"/>
            <rFont val="Arial"/>
          </rPr>
          <t>Capstone survey</t>
        </r>
      </text>
    </comment>
    <comment ref="BA34" authorId="0">
      <text>
        <r>
          <rPr>
            <sz val="10"/>
            <color rgb="FF000000"/>
            <rFont val="Arial"/>
          </rPr>
          <t>TWS, Student Teaching Evaluations.  KK</t>
        </r>
      </text>
    </comment>
    <comment ref="T35" authorId="0">
      <text>
        <r>
          <rPr>
            <sz val="10"/>
            <color rgb="FF000000"/>
            <rFont val="Arial"/>
          </rPr>
          <t>Pre-referral plan, adaptation activities</t>
        </r>
      </text>
    </comment>
    <comment ref="AC35" authorId="0">
      <text>
        <r>
          <rPr>
            <sz val="10"/>
            <color rgb="FF000000"/>
            <rFont val="Arial"/>
          </rPr>
          <t>course reading and reflection, assessment jigsaw, application assignment SO</t>
        </r>
      </text>
    </comment>
    <comment ref="AI35" authorId="0">
      <text>
        <r>
          <rPr>
            <sz val="10"/>
            <color rgb="FF000000"/>
            <rFont val="Arial"/>
          </rPr>
          <t xml:space="preserve">Student Teacher Evaluation, TWS, Lesson Planning. (BP, KK)
</t>
        </r>
      </text>
    </comment>
    <comment ref="AO35" authorId="0">
      <text>
        <r>
          <rPr>
            <sz val="10"/>
            <color rgb="FF000000"/>
            <rFont val="Arial"/>
          </rPr>
          <t>DEVELOPMENT CASE STUDIES</t>
        </r>
      </text>
    </comment>
    <comment ref="AX35" authorId="0">
      <text>
        <r>
          <rPr>
            <sz val="10"/>
            <color rgb="FF000000"/>
            <rFont val="Arial"/>
          </rPr>
          <t>Capstone reflection</t>
        </r>
      </text>
    </comment>
    <comment ref="BA35" authorId="0">
      <text>
        <r>
          <rPr>
            <sz val="10"/>
            <color rgb="FF000000"/>
            <rFont val="Arial"/>
          </rPr>
          <t>TWS, Student Teaching Evaluations, Lesson Planning.  KK</t>
        </r>
      </text>
    </comment>
    <comment ref="AC37" authorId="0">
      <text>
        <r>
          <rPr>
            <sz val="10"/>
            <color rgb="FF000000"/>
            <rFont val="Arial"/>
          </rPr>
          <t>Lesson plan, assessment jigsaw activity SO</t>
        </r>
      </text>
    </comment>
    <comment ref="AI37" authorId="0">
      <text>
        <r>
          <rPr>
            <sz val="10"/>
            <color rgb="FF000000"/>
            <rFont val="Arial"/>
          </rPr>
          <t xml:space="preserve">Student Teacher Evaluation, TWS, Lesson Planning. (BP, KK)
</t>
        </r>
      </text>
    </comment>
    <comment ref="AR37" authorId="0">
      <text>
        <r>
          <rPr>
            <sz val="10"/>
            <color rgb="FF000000"/>
            <rFont val="Arial"/>
          </rPr>
          <t>Lesson plans</t>
        </r>
      </text>
    </comment>
    <comment ref="AX37" authorId="0">
      <text>
        <r>
          <rPr>
            <sz val="10"/>
            <color rgb="FF000000"/>
            <rFont val="Arial"/>
          </rPr>
          <t>Capstone lesson plans</t>
        </r>
      </text>
    </comment>
    <comment ref="BA37" authorId="0">
      <text>
        <r>
          <rPr>
            <sz val="10"/>
            <color rgb="FF000000"/>
            <rFont val="Arial"/>
          </rPr>
          <t>Student Teaching Evaluations.</t>
        </r>
      </text>
    </comment>
    <comment ref="N38" authorId="0">
      <text>
        <r>
          <rPr>
            <sz val="10"/>
            <color rgb="FF000000"/>
            <rFont val="Arial"/>
          </rPr>
          <t>One criterion for evaluation in Lesson plan assignment.</t>
        </r>
      </text>
    </comment>
    <comment ref="AC38" authorId="0">
      <text>
        <r>
          <rPr>
            <sz val="10"/>
            <color rgb="FF000000"/>
            <rFont val="Arial"/>
          </rPr>
          <t>assessment jigsaw, Lesson plan (SO)</t>
        </r>
      </text>
    </comment>
    <comment ref="AI38" authorId="0">
      <text>
        <r>
          <rPr>
            <sz val="10"/>
            <color rgb="FF000000"/>
            <rFont val="Arial"/>
          </rPr>
          <t>TWS, Student teacher evaluation. (BP, KK)</t>
        </r>
      </text>
    </comment>
    <comment ref="AX38" authorId="0">
      <text>
        <r>
          <rPr>
            <sz val="10"/>
            <color rgb="FF000000"/>
            <rFont val="Arial"/>
          </rPr>
          <t>Capstone reflection</t>
        </r>
      </text>
    </comment>
    <comment ref="BA38" authorId="0">
      <text>
        <r>
          <rPr>
            <sz val="10"/>
            <color rgb="FF000000"/>
            <rFont val="Arial"/>
          </rPr>
          <t>TWS, Student Teaching Evaluations.  KK</t>
        </r>
      </text>
    </comment>
    <comment ref="N39" authorId="0">
      <text>
        <r>
          <rPr>
            <sz val="10"/>
            <color rgb="FF000000"/>
            <rFont val="Arial"/>
          </rPr>
          <t>Topic covered in Chapter 4: Diversity, no specific assessment.</t>
        </r>
      </text>
    </comment>
    <comment ref="T39" authorId="0">
      <text>
        <r>
          <rPr>
            <sz val="10"/>
            <color rgb="FF000000"/>
            <rFont val="Arial"/>
          </rPr>
          <t>tests, quizzes, article abstract</t>
        </r>
      </text>
    </comment>
    <comment ref="AI39" authorId="0">
      <text>
        <r>
          <rPr>
            <sz val="10"/>
            <color rgb="FF000000"/>
            <rFont val="Arial"/>
          </rPr>
          <t>TWS, Student teacher evaluation. (BP, KK)</t>
        </r>
      </text>
    </comment>
    <comment ref="BA39" authorId="0">
      <text>
        <r>
          <rPr>
            <sz val="10"/>
            <color rgb="FF000000"/>
            <rFont val="Arial"/>
          </rPr>
          <t xml:space="preserve">Student Teaching Evaluations.  KK
</t>
        </r>
      </text>
    </comment>
    <comment ref="AI40" authorId="0">
      <text>
        <r>
          <rPr>
            <sz val="10"/>
            <color rgb="FF000000"/>
            <rFont val="Arial"/>
          </rPr>
          <t>TWS, Student teacher evaluation. (BP, KK)</t>
        </r>
      </text>
    </comment>
    <comment ref="BA40" authorId="0">
      <text>
        <r>
          <rPr>
            <sz val="10"/>
            <color rgb="FF000000"/>
            <rFont val="Arial"/>
          </rPr>
          <t>Student Teaching Evaluations.  KK</t>
        </r>
      </text>
    </comment>
    <comment ref="AI41" authorId="0">
      <text>
        <r>
          <rPr>
            <sz val="10"/>
            <color rgb="FF000000"/>
            <rFont val="Arial"/>
          </rPr>
          <t>TWS, Student teacher evaluation. (BP, KK)</t>
        </r>
      </text>
    </comment>
    <comment ref="BA41" authorId="0">
      <text>
        <r>
          <rPr>
            <sz val="10"/>
            <color rgb="FF000000"/>
            <rFont val="Arial"/>
          </rPr>
          <t>Student Teaching Evaluations.  KK</t>
        </r>
      </text>
    </comment>
    <comment ref="N43" authorId="0">
      <text>
        <r>
          <rPr>
            <sz val="10"/>
            <color rgb="FF000000"/>
            <rFont val="Arial"/>
          </rPr>
          <t>Topic of lecture and discussion . Assessed in exam  (BJT)_</t>
        </r>
      </text>
    </comment>
    <comment ref="T43" authorId="0">
      <text>
        <r>
          <rPr>
            <sz val="10"/>
            <color rgb="FF000000"/>
            <rFont val="Arial"/>
          </rPr>
          <t>Transition plan</t>
        </r>
      </text>
    </comment>
    <comment ref="AI43" authorId="0">
      <text>
        <r>
          <rPr>
            <sz val="10"/>
            <color rgb="FF000000"/>
            <rFont val="Arial"/>
          </rPr>
          <t>Student Teacher Evaluation, Quick Evaluation. BP, KK</t>
        </r>
      </text>
    </comment>
    <comment ref="BA43" authorId="0">
      <text>
        <r>
          <rPr>
            <sz val="10"/>
            <color rgb="FF000000"/>
            <rFont val="Arial"/>
          </rPr>
          <t>Quick Evaluation</t>
        </r>
      </text>
    </comment>
    <comment ref="N44" authorId="0">
      <text>
        <r>
          <rPr>
            <sz val="10"/>
            <color rgb="FF000000"/>
            <rFont val="Arial"/>
          </rPr>
          <t>Topic of lecture and discussion.  Assessed in exam (BJT)</t>
        </r>
      </text>
    </comment>
    <comment ref="AI44" authorId="0">
      <text>
        <r>
          <rPr>
            <sz val="10"/>
            <color rgb="FF000000"/>
            <rFont val="Arial"/>
          </rPr>
          <t>Student Teacher Evaluation, methods classes. BP, KK</t>
        </r>
      </text>
    </comment>
    <comment ref="BA44" authorId="0">
      <text>
        <r>
          <rPr>
            <sz val="10"/>
            <color rgb="FF000000"/>
            <rFont val="Arial"/>
          </rPr>
          <t xml:space="preserve">Student Teaching Evaluations.  KK
</t>
        </r>
      </text>
    </comment>
    <comment ref="N45" authorId="0">
      <text>
        <r>
          <rPr>
            <sz val="10"/>
            <color rgb="FF000000"/>
            <rFont val="Arial"/>
          </rPr>
          <t>Assessed via objective exam</t>
        </r>
      </text>
    </comment>
    <comment ref="Z45" authorId="0">
      <text>
        <r>
          <rPr>
            <sz val="10"/>
            <color rgb="FF000000"/>
            <rFont val="Arial"/>
          </rPr>
          <t>Extensive writing, annotated reading and grading by instructor.</t>
        </r>
      </text>
    </comment>
    <comment ref="AC45" authorId="0">
      <text>
        <r>
          <rPr>
            <sz val="10"/>
            <color rgb="FF000000"/>
            <rFont val="Arial"/>
          </rPr>
          <t>lesson plan (AG)</t>
        </r>
      </text>
    </comment>
    <comment ref="AI45" authorId="0">
      <text>
        <r>
          <rPr>
            <sz val="10"/>
            <color rgb="FF000000"/>
            <rFont val="Arial"/>
          </rPr>
          <t>Student Teacher Evaluation. BP, KK</t>
        </r>
      </text>
    </comment>
    <comment ref="AO45" authorId="0">
      <text>
        <r>
          <rPr>
            <sz val="10"/>
            <color rgb="FF000000"/>
            <rFont val="Arial"/>
          </rPr>
          <t>DECISION THEME PAPERS</t>
        </r>
      </text>
    </comment>
    <comment ref="BA45" authorId="0">
      <text>
        <r>
          <rPr>
            <sz val="10"/>
            <color rgb="FF000000"/>
            <rFont val="Arial"/>
          </rPr>
          <t xml:space="preserve">Student Teaching Evaluations.  KK
</t>
        </r>
      </text>
    </comment>
    <comment ref="AC46" authorId="0">
      <text>
        <r>
          <rPr>
            <sz val="10"/>
            <color rgb="FF000000"/>
            <rFont val="Arial"/>
          </rPr>
          <t>Reflection and Evaluation peices of differentiated lesson plan, course reading and reflection(SO)</t>
        </r>
      </text>
    </comment>
    <comment ref="AI46" authorId="0">
      <text>
        <r>
          <rPr>
            <sz val="10"/>
            <color rgb="FF000000"/>
            <rFont val="Arial"/>
          </rPr>
          <t>Student Teacher Evaluation. BP, KK</t>
        </r>
      </text>
    </comment>
    <comment ref="BA46" authorId="0">
      <text>
        <r>
          <rPr>
            <sz val="10"/>
            <color rgb="FF000000"/>
            <rFont val="Arial"/>
          </rPr>
          <t xml:space="preserve">Student Teaching Evaluations.  KK
</t>
        </r>
      </text>
    </comment>
    <comment ref="E49" authorId="0">
      <text>
        <r>
          <rPr>
            <sz val="10"/>
            <color rgb="FF000000"/>
            <rFont val="Arial"/>
          </rPr>
          <t>Teacher Interview, Website and Observation Reports</t>
        </r>
      </text>
    </comment>
    <comment ref="H49" authorId="0">
      <text>
        <r>
          <rPr>
            <sz val="10"/>
            <color rgb="FF000000"/>
            <rFont val="Arial"/>
          </rPr>
          <t>Ed 101 Observation Reflections. (BP, KK)</t>
        </r>
      </text>
    </comment>
    <comment ref="K49" authorId="0">
      <text>
        <r>
          <rPr>
            <sz val="10"/>
            <color rgb="FF000000"/>
            <rFont val="Arial"/>
          </rPr>
          <t>case study reflections, final exam essay</t>
        </r>
      </text>
    </comment>
    <comment ref="N49" authorId="0">
      <text>
        <r>
          <rPr>
            <sz val="10"/>
            <color rgb="FF000000"/>
            <rFont val="Arial"/>
          </rPr>
          <t>Journal essay</t>
        </r>
      </text>
    </comment>
    <comment ref="Q49" authorId="0">
      <text>
        <r>
          <rPr>
            <sz val="10"/>
            <color rgb="FF000000"/>
            <rFont val="Arial"/>
          </rPr>
          <t>Short Form Evaluation for Field Experience (BJT)</t>
        </r>
      </text>
    </comment>
    <comment ref="W49" authorId="0">
      <text>
        <r>
          <rPr>
            <sz val="10"/>
            <color rgb="FF000000"/>
            <rFont val="Arial"/>
          </rPr>
          <t>attitude and effort in field experience, coop eval</t>
        </r>
      </text>
    </comment>
    <comment ref="Z49" authorId="0">
      <text>
        <r>
          <rPr>
            <sz val="10"/>
            <color rgb="FF000000"/>
            <rFont val="Arial"/>
          </rPr>
          <t>Extensive writing, annotated reading and grading by instructor.</t>
        </r>
      </text>
    </comment>
    <comment ref="AC49" authorId="0">
      <text>
        <r>
          <rPr>
            <sz val="10"/>
            <color rgb="FF000000"/>
            <rFont val="Arial"/>
          </rPr>
          <t>Reading reflections, class participation</t>
        </r>
      </text>
    </comment>
    <comment ref="AF49" authorId="0">
      <text>
        <r>
          <rPr>
            <sz val="10"/>
            <color rgb="FF000000"/>
            <rFont val="Arial"/>
          </rPr>
          <t>PCM evaluation</t>
        </r>
      </text>
    </comment>
    <comment ref="AI49" authorId="0">
      <text>
        <r>
          <rPr>
            <sz val="10"/>
            <color rgb="FF000000"/>
            <rFont val="Arial"/>
          </rPr>
          <t>Student Teacher Evaluation, Supervisor Feedback.  (BP, KK)</t>
        </r>
      </text>
    </comment>
    <comment ref="AO49" authorId="0">
      <text>
        <r>
          <rPr>
            <sz val="10"/>
            <color rgb="FF000000"/>
            <rFont val="Arial"/>
          </rPr>
          <t>CASE STUDY ASSESSMENTS</t>
        </r>
      </text>
    </comment>
    <comment ref="AU49" authorId="0">
      <text>
        <r>
          <rPr>
            <sz val="10"/>
            <color rgb="FF000000"/>
            <rFont val="Arial"/>
          </rPr>
          <t>Field experience evaluation</t>
        </r>
      </text>
    </comment>
    <comment ref="AX49" authorId="0">
      <text>
        <r>
          <rPr>
            <sz val="10"/>
            <color rgb="FF000000"/>
            <rFont val="Arial"/>
          </rPr>
          <t>Capstone evaluation</t>
        </r>
      </text>
    </comment>
    <comment ref="BA49" authorId="0">
      <text>
        <r>
          <rPr>
            <sz val="10"/>
            <color rgb="FF000000"/>
            <rFont val="Arial"/>
          </rPr>
          <t xml:space="preserve">Student Teaching Evaluations.  KK
</t>
        </r>
      </text>
    </comment>
    <comment ref="K50" authorId="0">
      <text>
        <r>
          <rPr>
            <sz val="10"/>
            <color rgb="FF000000"/>
            <rFont val="Arial"/>
          </rPr>
          <t>lecture, class discussion</t>
        </r>
      </text>
    </comment>
    <comment ref="Z50" authorId="0">
      <text>
        <r>
          <rPr>
            <sz val="10"/>
            <color rgb="FF000000"/>
            <rFont val="Arial"/>
          </rPr>
          <t>Extensive writing, annotated reading and grading by instructor.</t>
        </r>
      </text>
    </comment>
    <comment ref="AI50" authorId="0">
      <text>
        <r>
          <rPr>
            <sz val="10"/>
            <color rgb="FF000000"/>
            <rFont val="Arial"/>
          </rPr>
          <t>Student Teacher Evaluation, Supervisor Feedback, lesson plan.  (BP, KK)</t>
        </r>
      </text>
    </comment>
    <comment ref="AO50" authorId="0">
      <text>
        <r>
          <rPr>
            <sz val="10"/>
            <color rgb="FF000000"/>
            <rFont val="Arial"/>
          </rPr>
          <t>DECISION THEMES, EXAM ESSAYS</t>
        </r>
      </text>
    </comment>
    <comment ref="AU50" authorId="0">
      <text>
        <r>
          <rPr>
            <sz val="10"/>
            <color rgb="FF000000"/>
            <rFont val="Arial"/>
          </rPr>
          <t>Field experience evaluation</t>
        </r>
      </text>
    </comment>
    <comment ref="AX50" authorId="0">
      <text>
        <r>
          <rPr>
            <sz val="10"/>
            <color rgb="FF000000"/>
            <rFont val="Arial"/>
          </rPr>
          <t>Capstone evaluation</t>
        </r>
      </text>
    </comment>
    <comment ref="BA50" authorId="0">
      <text>
        <r>
          <rPr>
            <sz val="10"/>
            <color rgb="FF000000"/>
            <rFont val="Arial"/>
          </rPr>
          <t xml:space="preserve">Student Teaching Evaluations.  KK
</t>
        </r>
      </text>
    </comment>
    <comment ref="K51" authorId="0">
      <text>
        <r>
          <rPr>
            <sz val="10"/>
            <color rgb="FF000000"/>
            <rFont val="Arial"/>
          </rPr>
          <t>lecture, class discussion</t>
        </r>
      </text>
    </comment>
    <comment ref="W51" authorId="0">
      <text>
        <r>
          <rPr>
            <sz val="10"/>
            <color rgb="FF000000"/>
            <rFont val="Arial"/>
          </rPr>
          <t>Co-op eval. (AG)</t>
        </r>
      </text>
    </comment>
    <comment ref="Z51" authorId="0">
      <text>
        <r>
          <rPr>
            <sz val="10"/>
            <color rgb="FF000000"/>
            <rFont val="Arial"/>
          </rPr>
          <t>Extensive writing, annotated reading and grading by instructor.</t>
        </r>
      </text>
    </comment>
    <comment ref="AF51" authorId="0">
      <text>
        <r>
          <rPr>
            <sz val="10"/>
            <color rgb="FF000000"/>
            <rFont val="Arial"/>
          </rPr>
          <t>PCM eval (SO)</t>
        </r>
      </text>
    </comment>
    <comment ref="AI51" authorId="0">
      <text>
        <r>
          <rPr>
            <sz val="10"/>
            <color rgb="FF000000"/>
            <rFont val="Arial"/>
          </rPr>
          <t>Student Teacher Evaluation, Supervisor Feedback.  (BP, KK)</t>
        </r>
      </text>
    </comment>
    <comment ref="AL51" authorId="0">
      <text>
        <r>
          <rPr>
            <sz val="10"/>
            <color rgb="FF000000"/>
            <rFont val="Arial"/>
          </rPr>
          <t xml:space="preserve">Student Teaching Evaluations.  KK
</t>
        </r>
      </text>
    </comment>
    <comment ref="AO51" authorId="0">
      <text>
        <r>
          <rPr>
            <sz val="10"/>
            <color rgb="FF000000"/>
            <rFont val="Arial"/>
          </rPr>
          <t>CASE STUDIES,
EXAM ESSAYS</t>
        </r>
      </text>
    </comment>
    <comment ref="BA51" authorId="0">
      <text>
        <r>
          <rPr>
            <sz val="10"/>
            <color rgb="FF000000"/>
            <rFont val="Arial"/>
          </rPr>
          <t xml:space="preserve">Student Teaching Evaluations.  KK
</t>
        </r>
      </text>
    </comment>
    <comment ref="E52" authorId="0">
      <text>
        <r>
          <rPr>
            <sz val="10"/>
            <color rgb="FF000000"/>
            <rFont val="Arial"/>
          </rPr>
          <t>Ed 101 Obseravtion Reports and Shadowing presentation. (BP, KK)</t>
        </r>
      </text>
    </comment>
    <comment ref="H52" authorId="0">
      <text>
        <r>
          <rPr>
            <sz val="10"/>
            <color rgb="FF000000"/>
            <rFont val="Arial"/>
          </rPr>
          <t>Ed 101 Observation Reports and Shadowing presentation. (BP, KK)</t>
        </r>
      </text>
    </comment>
    <comment ref="Q52" authorId="0">
      <text>
        <r>
          <rPr>
            <sz val="10"/>
            <color rgb="FF000000"/>
            <rFont val="Arial"/>
          </rPr>
          <t xml:space="preserve">Included in short form evaluation of Field Experience (BJT)
</t>
        </r>
      </text>
    </comment>
    <comment ref="T52" authorId="0">
      <text>
        <r>
          <rPr>
            <sz val="10"/>
            <color rgb="FF000000"/>
            <rFont val="Arial"/>
          </rPr>
          <t>Group presentation (AG)</t>
        </r>
      </text>
    </comment>
    <comment ref="W52" authorId="0">
      <text>
        <r>
          <rPr>
            <sz val="10"/>
            <color rgb="FF000000"/>
            <rFont val="Arial"/>
          </rPr>
          <t>Co-op eval (AG)</t>
        </r>
      </text>
    </comment>
    <comment ref="Z52" authorId="0">
      <text>
        <r>
          <rPr>
            <sz val="10"/>
            <color rgb="FF000000"/>
            <rFont val="Arial"/>
          </rPr>
          <t>Extensive writing, annotated reading and grading by instructor.</t>
        </r>
      </text>
    </comment>
    <comment ref="AF52" authorId="0">
      <text>
        <r>
          <rPr>
            <sz val="10"/>
            <color rgb="FF000000"/>
            <rFont val="Arial"/>
          </rPr>
          <t>Co-op eval.</t>
        </r>
      </text>
    </comment>
    <comment ref="AI52" authorId="0">
      <text>
        <r>
          <rPr>
            <sz val="10"/>
            <color rgb="FF000000"/>
            <rFont val="Arial"/>
          </rPr>
          <t>Student Teacher Evaluation, Supervisor Feedback.  (BP, KK)</t>
        </r>
      </text>
    </comment>
    <comment ref="AL52" authorId="0">
      <text>
        <r>
          <rPr>
            <sz val="10"/>
            <color rgb="FF000000"/>
            <rFont val="Arial"/>
          </rPr>
          <t xml:space="preserve">Student Teaching Evaluations.  KK
</t>
        </r>
      </text>
    </comment>
    <comment ref="AU52" authorId="0">
      <text>
        <r>
          <rPr>
            <sz val="10"/>
            <color rgb="FF000000"/>
            <rFont val="Arial"/>
          </rPr>
          <t>Field experience evaluation</t>
        </r>
      </text>
    </comment>
    <comment ref="AX52" authorId="0">
      <text>
        <r>
          <rPr>
            <sz val="10"/>
            <color rgb="FF000000"/>
            <rFont val="Arial"/>
          </rPr>
          <t>Capstone evaluation</t>
        </r>
      </text>
    </comment>
    <comment ref="BA52" authorId="0">
      <text>
        <r>
          <rPr>
            <sz val="10"/>
            <color rgb="FF000000"/>
            <rFont val="Arial"/>
          </rPr>
          <t xml:space="preserve">Student Teaching Evaluations
</t>
        </r>
      </text>
    </comment>
    <comment ref="E53" authorId="0">
      <text>
        <r>
          <rPr>
            <sz val="10"/>
            <color rgb="FF000000"/>
            <rFont val="Arial"/>
          </rPr>
          <t>Teacher Interview paper, Observations reports and Shadowing presentation. (BP, KK)</t>
        </r>
      </text>
    </comment>
    <comment ref="H53" authorId="0">
      <text>
        <r>
          <rPr>
            <sz val="10"/>
            <color rgb="FF000000"/>
            <rFont val="Arial"/>
          </rPr>
          <t>Teacher Interview paper, observation reports, shadowing presentation. (BP, KK)</t>
        </r>
      </text>
    </comment>
    <comment ref="Q53" authorId="0">
      <text>
        <r>
          <rPr>
            <sz val="10"/>
            <color rgb="FF000000"/>
            <rFont val="Arial"/>
          </rPr>
          <t>Included in short form evaluation of Field Experience (BJT)</t>
        </r>
      </text>
    </comment>
    <comment ref="T53" authorId="0">
      <text>
        <r>
          <rPr>
            <sz val="10"/>
            <color rgb="FF000000"/>
            <rFont val="Arial"/>
          </rPr>
          <t>Facility/camp visit opportunities, teacher aiding or own assignment</t>
        </r>
      </text>
    </comment>
    <comment ref="W53" authorId="0">
      <text>
        <r>
          <rPr>
            <sz val="10"/>
            <color rgb="FF000000"/>
            <rFont val="Arial"/>
          </rPr>
          <t>co-op eval (AG)</t>
        </r>
      </text>
    </comment>
    <comment ref="AF53" authorId="0">
      <text>
        <r>
          <rPr>
            <sz val="10"/>
            <color rgb="FF000000"/>
            <rFont val="Arial"/>
          </rPr>
          <t>Co-op eval (AG)</t>
        </r>
      </text>
    </comment>
    <comment ref="AI53" authorId="0">
      <text>
        <r>
          <rPr>
            <sz val="10"/>
            <color rgb="FF000000"/>
            <rFont val="Arial"/>
          </rPr>
          <t>Student Teacher Evaluation, Supervisor Feedback.  (BP, KK)</t>
        </r>
      </text>
    </comment>
    <comment ref="AL53" authorId="0">
      <text>
        <r>
          <rPr>
            <sz val="10"/>
            <color rgb="FF000000"/>
            <rFont val="Arial"/>
          </rPr>
          <t xml:space="preserve">Student Teaching Evaluations.  KK
</t>
        </r>
      </text>
    </comment>
    <comment ref="BA53" authorId="0">
      <text>
        <r>
          <rPr>
            <sz val="10"/>
            <color rgb="FF000000"/>
            <rFont val="Arial"/>
          </rPr>
          <t xml:space="preserve">Student Teaching Evaluations
</t>
        </r>
      </text>
    </comment>
    <comment ref="N54" authorId="0">
      <text>
        <r>
          <rPr>
            <sz val="10"/>
            <color rgb="FF000000"/>
            <rFont val="Arial"/>
          </rPr>
          <t>Lesson Plan assignment</t>
        </r>
      </text>
    </comment>
    <comment ref="W54" authorId="0">
      <text>
        <r>
          <rPr>
            <sz val="10"/>
            <color rgb="FF000000"/>
            <rFont val="Arial"/>
          </rPr>
          <t>coop eval</t>
        </r>
      </text>
    </comment>
    <comment ref="AF54" authorId="0">
      <text>
        <r>
          <rPr>
            <sz val="10"/>
            <color rgb="FF000000"/>
            <rFont val="Arial"/>
          </rPr>
          <t>coop eval</t>
        </r>
      </text>
    </comment>
    <comment ref="AI54" authorId="0">
      <text>
        <r>
          <rPr>
            <sz val="10"/>
            <color rgb="FF000000"/>
            <rFont val="Arial"/>
          </rPr>
          <t>Student Teacher Evaluation, Supervisor Feedback.  (BP, KK)</t>
        </r>
      </text>
    </comment>
    <comment ref="AL54" authorId="0">
      <text>
        <r>
          <rPr>
            <sz val="10"/>
            <color rgb="FF000000"/>
            <rFont val="Arial"/>
          </rPr>
          <t xml:space="preserve">Student Teaching Evaluations.  KK
</t>
        </r>
      </text>
    </comment>
    <comment ref="AR54" authorId="0">
      <text>
        <r>
          <rPr>
            <sz val="10"/>
            <color rgb="FF000000"/>
            <rFont val="Arial"/>
          </rPr>
          <t>Lesson plans</t>
        </r>
      </text>
    </comment>
    <comment ref="AX54" authorId="0">
      <text>
        <r>
          <rPr>
            <sz val="10"/>
            <color rgb="FF000000"/>
            <rFont val="Arial"/>
          </rPr>
          <t>Capstone evaluation</t>
        </r>
      </text>
    </comment>
    <comment ref="BA54" authorId="0">
      <text>
        <r>
          <rPr>
            <sz val="10"/>
            <color rgb="FF000000"/>
            <rFont val="Arial"/>
          </rPr>
          <t xml:space="preserve">Student Teaching Evaluations
</t>
        </r>
      </text>
    </comment>
    <comment ref="W55" authorId="0">
      <text>
        <r>
          <rPr>
            <sz val="10"/>
            <color rgb="FF000000"/>
            <rFont val="Arial"/>
          </rPr>
          <t>coop eval</t>
        </r>
      </text>
    </comment>
    <comment ref="Z55" authorId="0">
      <text>
        <r>
          <rPr>
            <sz val="10"/>
            <color rgb="FF000000"/>
            <rFont val="Arial"/>
          </rPr>
          <t>Extensive writing, annotated reading and grading by instructor.</t>
        </r>
      </text>
    </comment>
    <comment ref="Q57" authorId="0">
      <text>
        <r>
          <rPr>
            <sz val="10"/>
            <color rgb="FF000000"/>
            <rFont val="Arial"/>
          </rPr>
          <t>Included in short form evaluation (BJT)</t>
        </r>
      </text>
    </comment>
    <comment ref="T57" authorId="0">
      <text>
        <r>
          <rPr>
            <sz val="10"/>
            <color rgb="FF000000"/>
            <rFont val="Arial"/>
          </rPr>
          <t>Group presentation, field experience (AG)</t>
        </r>
      </text>
    </comment>
    <comment ref="W57" authorId="0">
      <text>
        <r>
          <rPr>
            <sz val="10"/>
            <color rgb="FF000000"/>
            <rFont val="Arial"/>
          </rPr>
          <t>coop eval. (AG)</t>
        </r>
      </text>
    </comment>
    <comment ref="AC57" authorId="0">
      <text>
        <r>
          <rPr>
            <sz val="10"/>
            <color rgb="FF000000"/>
            <rFont val="Arial"/>
          </rPr>
          <t>class presentation</t>
        </r>
      </text>
    </comment>
    <comment ref="AF57" authorId="0">
      <text>
        <r>
          <rPr>
            <sz val="10"/>
            <color rgb="FF000000"/>
            <rFont val="Arial"/>
          </rPr>
          <t>co-op eval (AG)</t>
        </r>
      </text>
    </comment>
    <comment ref="AI57" authorId="0">
      <text>
        <r>
          <rPr>
            <sz val="10"/>
            <color rgb="FF000000"/>
            <rFont val="Arial"/>
          </rPr>
          <t>Student Teacher Evaluation, Supervisor Feedback.  (BP, KK)</t>
        </r>
      </text>
    </comment>
    <comment ref="AL57" authorId="0">
      <text>
        <r>
          <rPr>
            <sz val="10"/>
            <color rgb="FF000000"/>
            <rFont val="Arial"/>
          </rPr>
          <t xml:space="preserve">Student Teaching Evaluations.  KK
</t>
        </r>
      </text>
    </comment>
    <comment ref="AO57" authorId="0">
      <text>
        <r>
          <rPr>
            <sz val="10"/>
            <color rgb="FF000000"/>
            <rFont val="Arial"/>
          </rPr>
          <t>DRESS CODE CASE STUDY</t>
        </r>
      </text>
    </comment>
    <comment ref="AU57" authorId="0">
      <text>
        <r>
          <rPr>
            <sz val="10"/>
            <color rgb="FF000000"/>
            <rFont val="Arial"/>
          </rPr>
          <t>Field experience evaluation</t>
        </r>
      </text>
    </comment>
    <comment ref="AX57" authorId="0">
      <text>
        <r>
          <rPr>
            <sz val="10"/>
            <color rgb="FF000000"/>
            <rFont val="Arial"/>
          </rPr>
          <t>Capstone evaluation</t>
        </r>
      </text>
    </comment>
    <comment ref="BA57" authorId="0">
      <text>
        <r>
          <rPr>
            <sz val="10"/>
            <color rgb="FF000000"/>
            <rFont val="Arial"/>
          </rPr>
          <t xml:space="preserve">Student Teaching Evaluations
</t>
        </r>
      </text>
    </comment>
    <comment ref="E58" authorId="0">
      <text>
        <r>
          <rPr>
            <sz val="10"/>
            <color rgb="FF000000"/>
            <rFont val="Arial"/>
          </rPr>
          <t>Course requirements. (BP, KK)</t>
        </r>
      </text>
    </comment>
    <comment ref="H58" authorId="0">
      <text>
        <r>
          <rPr>
            <sz val="10"/>
            <color rgb="FF000000"/>
            <rFont val="Arial"/>
          </rPr>
          <t>Observation requirements. (BP, KK)</t>
        </r>
      </text>
    </comment>
    <comment ref="K58" authorId="0">
      <text>
        <r>
          <rPr>
            <sz val="10"/>
            <color rgb="FF000000"/>
            <rFont val="Arial"/>
          </rPr>
          <t>course requirement</t>
        </r>
      </text>
    </comment>
    <comment ref="N58" authorId="0">
      <text>
        <r>
          <rPr>
            <sz val="10"/>
            <color rgb="FF000000"/>
            <rFont val="Arial"/>
          </rPr>
          <t>Meeting deadlines and attendance in class included in course grade.</t>
        </r>
      </text>
    </comment>
    <comment ref="Q58" authorId="0">
      <text>
        <r>
          <rPr>
            <sz val="10"/>
            <color rgb="FF000000"/>
            <rFont val="Arial"/>
          </rPr>
          <t>Included in Short form evaluation (BJT)</t>
        </r>
      </text>
    </comment>
    <comment ref="W58" authorId="0">
      <text>
        <r>
          <rPr>
            <sz val="10"/>
            <color rgb="FF000000"/>
            <rFont val="Arial"/>
          </rPr>
          <t>paperwork (AG)</t>
        </r>
      </text>
    </comment>
    <comment ref="Z58" authorId="0">
      <text>
        <r>
          <rPr>
            <sz val="10"/>
            <color rgb="FF000000"/>
            <rFont val="Arial"/>
          </rPr>
          <t>Extensive writing, annotated reading and grading by instructor.</t>
        </r>
      </text>
    </comment>
    <comment ref="AC58" authorId="0">
      <text>
        <r>
          <rPr>
            <sz val="10"/>
            <color rgb="FF000000"/>
            <rFont val="Arial"/>
          </rPr>
          <t>course requirement</t>
        </r>
      </text>
    </comment>
    <comment ref="AF58" authorId="0">
      <text>
        <r>
          <rPr>
            <sz val="10"/>
            <color rgb="FF000000"/>
            <rFont val="Arial"/>
          </rPr>
          <t>paperwork (AG)</t>
        </r>
      </text>
    </comment>
    <comment ref="AI58" authorId="0">
      <text>
        <r>
          <rPr>
            <sz val="10"/>
            <color rgb="FF000000"/>
            <rFont val="Arial"/>
          </rPr>
          <t>Student Teacher Evaluation, Supervisor Feedback, Quick Evaluation.  (BP, KK)</t>
        </r>
      </text>
    </comment>
    <comment ref="AL58" authorId="0">
      <text>
        <r>
          <rPr>
            <sz val="10"/>
            <color rgb="FF000000"/>
            <rFont val="Arial"/>
          </rPr>
          <t xml:space="preserve">Student Teaching Evaluations.  KK
</t>
        </r>
      </text>
    </comment>
    <comment ref="AO58" authorId="0">
      <text>
        <r>
          <rPr>
            <sz val="10"/>
            <color rgb="FF000000"/>
            <rFont val="Arial"/>
          </rPr>
          <t xml:space="preserve">MAJOR PROJECT
</t>
        </r>
      </text>
    </comment>
    <comment ref="BA58" authorId="0">
      <text>
        <r>
          <rPr>
            <sz val="10"/>
            <color rgb="FF000000"/>
            <rFont val="Arial"/>
          </rPr>
          <t xml:space="preserve">Student Teaching Evaluations
</t>
        </r>
      </text>
    </comment>
    <comment ref="T59" authorId="0">
      <text>
        <r>
          <rPr>
            <sz val="10"/>
            <color rgb="FF000000"/>
            <rFont val="Arial"/>
          </rPr>
          <t>Pre-referral plans, transition plans, IEP goals</t>
        </r>
      </text>
    </comment>
    <comment ref="Z59" authorId="0">
      <text>
        <r>
          <rPr>
            <sz val="10"/>
            <color rgb="FF000000"/>
            <rFont val="Arial"/>
          </rPr>
          <t>Extensive writing, annotated reading and grading by instructor.</t>
        </r>
      </text>
    </comment>
    <comment ref="AI59" authorId="0">
      <text>
        <r>
          <rPr>
            <sz val="10"/>
            <color rgb="FF000000"/>
            <rFont val="Arial"/>
          </rPr>
          <t>Student Teacher Evaluation, Supervisor Feedback.  (BP, KK)</t>
        </r>
      </text>
    </comment>
    <comment ref="AL59" authorId="0">
      <text>
        <r>
          <rPr>
            <sz val="10"/>
            <color rgb="FF000000"/>
            <rFont val="Arial"/>
          </rPr>
          <t xml:space="preserve">Student Teaching Evaluations.  KK
</t>
        </r>
      </text>
    </comment>
    <comment ref="AO59" authorId="0">
      <text>
        <r>
          <rPr>
            <sz val="10"/>
            <color rgb="FF000000"/>
            <rFont val="Arial"/>
          </rPr>
          <t>EXAMS, DECISION THEMES, ESSAYS</t>
        </r>
      </text>
    </comment>
    <comment ref="AX59" authorId="0">
      <text>
        <r>
          <rPr>
            <sz val="10"/>
            <color rgb="FF000000"/>
            <rFont val="Arial"/>
          </rPr>
          <t>Capstone evaluation</t>
        </r>
      </text>
    </comment>
    <comment ref="BA59" authorId="0">
      <text>
        <r>
          <rPr>
            <sz val="10"/>
            <color rgb="FF000000"/>
            <rFont val="Arial"/>
          </rPr>
          <t xml:space="preserve">Student Teaching Evaluations
</t>
        </r>
      </text>
    </comment>
    <comment ref="E60" authorId="0">
      <text>
        <r>
          <rPr>
            <sz val="10"/>
            <color rgb="FF000000"/>
            <rFont val="Arial"/>
          </rPr>
          <t>Field Experience Observations. (BP, KK)</t>
        </r>
      </text>
    </comment>
    <comment ref="H60" authorId="0">
      <text>
        <r>
          <rPr>
            <sz val="10"/>
            <color rgb="FF000000"/>
            <rFont val="Arial"/>
          </rPr>
          <t>Field Experience requirements. (BP, KK)</t>
        </r>
      </text>
    </comment>
    <comment ref="Q60" authorId="0">
      <text>
        <r>
          <rPr>
            <sz val="10"/>
            <color rgb="FF000000"/>
            <rFont val="Arial"/>
          </rPr>
          <t>Short form evaluation for field experience (BJT)</t>
        </r>
      </text>
    </comment>
    <comment ref="W60" authorId="0">
      <text>
        <r>
          <rPr>
            <sz val="10"/>
            <color rgb="FF000000"/>
            <rFont val="Arial"/>
          </rPr>
          <t>co-op eval (AG)</t>
        </r>
      </text>
    </comment>
    <comment ref="Z60" authorId="0">
      <text>
        <r>
          <rPr>
            <sz val="10"/>
            <color rgb="FF000000"/>
            <rFont val="Arial"/>
          </rPr>
          <t>Extensive writing, annotated reading and grading by instructor.</t>
        </r>
      </text>
    </comment>
    <comment ref="AF60" authorId="0">
      <text>
        <r>
          <rPr>
            <sz val="10"/>
            <color rgb="FF000000"/>
            <rFont val="Arial"/>
          </rPr>
          <t>co-op eval (AG)</t>
        </r>
      </text>
    </comment>
    <comment ref="AI60" authorId="0">
      <text>
        <r>
          <rPr>
            <sz val="10"/>
            <color rgb="FF000000"/>
            <rFont val="Arial"/>
          </rPr>
          <t>Student Teacher Evaluation, Supervisor Feedback.  (BP, KK)</t>
        </r>
      </text>
    </comment>
    <comment ref="AL60" authorId="0">
      <text>
        <r>
          <rPr>
            <sz val="10"/>
            <color rgb="FF000000"/>
            <rFont val="Arial"/>
          </rPr>
          <t xml:space="preserve">Student Teaching Evaluations.  KK
</t>
        </r>
      </text>
    </comment>
    <comment ref="AO60" authorId="0">
      <text>
        <r>
          <rPr>
            <sz val="10"/>
            <color rgb="FF000000"/>
            <rFont val="Arial"/>
          </rPr>
          <t>CASE STUDIES</t>
        </r>
      </text>
    </comment>
    <comment ref="AX60" authorId="0">
      <text>
        <r>
          <rPr>
            <sz val="10"/>
            <color rgb="FF000000"/>
            <rFont val="Arial"/>
          </rPr>
          <t>Capstone evaluation</t>
        </r>
      </text>
    </comment>
    <comment ref="BA60" authorId="0">
      <text>
        <r>
          <rPr>
            <sz val="10"/>
            <color rgb="FF000000"/>
            <rFont val="Arial"/>
          </rPr>
          <t xml:space="preserve">Student Teaching Evaluations
</t>
        </r>
      </text>
    </comment>
    <comment ref="Q61" authorId="0">
      <text>
        <r>
          <rPr>
            <sz val="10"/>
            <color rgb="FF000000"/>
            <rFont val="Arial"/>
          </rPr>
          <t>Students are responsible for proper documentation of field experience hours.</t>
        </r>
      </text>
    </comment>
    <comment ref="T61" authorId="0">
      <text>
        <r>
          <rPr>
            <sz val="10"/>
            <color rgb="FF000000"/>
            <rFont val="Arial"/>
          </rPr>
          <t>tests</t>
        </r>
      </text>
    </comment>
    <comment ref="W61" authorId="0">
      <text>
        <r>
          <rPr>
            <sz val="10"/>
            <color rgb="FF000000"/>
            <rFont val="Arial"/>
          </rPr>
          <t>hours log (AG)</t>
        </r>
      </text>
    </comment>
    <comment ref="AI61" authorId="0">
      <text>
        <r>
          <rPr>
            <sz val="10"/>
            <color rgb="FF000000"/>
            <rFont val="Arial"/>
          </rPr>
          <t>TWS, Portfolio. (BP,KK)</t>
        </r>
      </text>
    </comment>
    <comment ref="AI64" authorId="0">
      <text>
        <r>
          <rPr>
            <sz val="10"/>
            <color rgb="FF000000"/>
            <rFont val="Arial"/>
          </rPr>
          <t>Student Teacher Evaluation, Supervisor Feedback.  (BP, KK)</t>
        </r>
      </text>
    </comment>
    <comment ref="AL64" authorId="0">
      <text>
        <r>
          <rPr>
            <sz val="10"/>
            <color rgb="FF000000"/>
            <rFont val="Arial"/>
          </rPr>
          <t xml:space="preserve">TWS, Student Teaching Evaluations.  KK
</t>
        </r>
      </text>
    </comment>
    <comment ref="AR64" authorId="0">
      <text>
        <r>
          <rPr>
            <sz val="10"/>
            <color rgb="FF000000"/>
            <rFont val="Arial"/>
          </rPr>
          <t>Lesson plans</t>
        </r>
      </text>
    </comment>
    <comment ref="BA64" authorId="0">
      <text>
        <r>
          <rPr>
            <sz val="10"/>
            <color rgb="FF000000"/>
            <rFont val="Arial"/>
          </rPr>
          <t xml:space="preserve">TWS, Student Teaching Evaluations, Unit Plans. KK, BP
</t>
        </r>
      </text>
    </comment>
    <comment ref="K65" authorId="0">
      <text>
        <r>
          <rPr>
            <sz val="10"/>
            <color rgb="FF000000"/>
            <rFont val="Arial"/>
          </rPr>
          <t>article review on curricular focus area</t>
        </r>
      </text>
    </comment>
    <comment ref="AI65" authorId="0">
      <text>
        <r>
          <rPr>
            <sz val="10"/>
            <color rgb="FF000000"/>
            <rFont val="Arial"/>
          </rPr>
          <t>Student Teacher Evaluation, Supervisor Feedback.  (BP, KK)</t>
        </r>
      </text>
    </comment>
    <comment ref="AI66" authorId="0">
      <text>
        <r>
          <rPr>
            <sz val="10"/>
            <color rgb="FF000000"/>
            <rFont val="Arial"/>
          </rPr>
          <t>Lesson Planning. (BP, KK)</t>
        </r>
      </text>
    </comment>
    <comment ref="AL66" authorId="0">
      <text>
        <r>
          <rPr>
            <sz val="10"/>
            <color rgb="FF000000"/>
            <rFont val="Arial"/>
          </rPr>
          <t xml:space="preserve">Student Teaching Evaluations, Lesson Plans.  KK
</t>
        </r>
      </text>
    </comment>
    <comment ref="AR66" authorId="0">
      <text>
        <r>
          <rPr>
            <sz val="10"/>
            <color rgb="FF000000"/>
            <rFont val="Arial"/>
          </rPr>
          <t>Lesson plans</t>
        </r>
      </text>
    </comment>
    <comment ref="AX66" authorId="0">
      <text>
        <r>
          <rPr>
            <sz val="10"/>
            <color rgb="FF000000"/>
            <rFont val="Arial"/>
          </rPr>
          <t>Capstone lesson plans</t>
        </r>
      </text>
    </comment>
    <comment ref="BA66" authorId="0">
      <text>
        <r>
          <rPr>
            <sz val="10"/>
            <color rgb="FF000000"/>
            <rFont val="Arial"/>
          </rPr>
          <t>Student Teaching Evaluations, Lesson plans. KK, BP</t>
        </r>
      </text>
    </comment>
    <comment ref="T67" authorId="0">
      <text>
        <r>
          <rPr>
            <sz val="10"/>
            <color rgb="FF000000"/>
            <rFont val="Arial"/>
          </rPr>
          <t>Adaptation activities</t>
        </r>
      </text>
    </comment>
    <comment ref="AC67" authorId="0">
      <text>
        <r>
          <rPr>
            <sz val="10"/>
            <color rgb="FF000000"/>
            <rFont val="Arial"/>
          </rPr>
          <t>lesson plan, group presentation SO</t>
        </r>
      </text>
    </comment>
    <comment ref="AI67" authorId="0">
      <text>
        <r>
          <rPr>
            <sz val="10"/>
            <color rgb="FF000000"/>
            <rFont val="Arial"/>
          </rPr>
          <t>Student Teacher Evaluation, Supervisor Feedback.  (BP, KK)</t>
        </r>
      </text>
    </comment>
    <comment ref="AL67" authorId="0">
      <text>
        <r>
          <rPr>
            <sz val="10"/>
            <color rgb="FF000000"/>
            <rFont val="Arial"/>
          </rPr>
          <t xml:space="preserve">Student Teaching Evaluations.  KK
</t>
        </r>
      </text>
    </comment>
    <comment ref="BA67" authorId="0">
      <text>
        <r>
          <rPr>
            <sz val="10"/>
            <color rgb="FF000000"/>
            <rFont val="Arial"/>
          </rPr>
          <t>Student Teaching Evaluations. KK, BP</t>
        </r>
      </text>
    </comment>
    <comment ref="Q70" authorId="0">
      <text>
        <r>
          <rPr>
            <sz val="10"/>
            <color rgb="FF000000"/>
            <rFont val="Arial"/>
          </rPr>
          <t>Included in short form evaluation of Field Experience (BJT)</t>
        </r>
      </text>
    </comment>
    <comment ref="W70" authorId="0">
      <text>
        <r>
          <rPr>
            <sz val="10"/>
            <color rgb="FF000000"/>
            <rFont val="Arial"/>
          </rPr>
          <t>co-op eval (AG)</t>
        </r>
      </text>
    </comment>
    <comment ref="AF70" authorId="0">
      <text>
        <r>
          <rPr>
            <sz val="10"/>
            <color rgb="FF000000"/>
            <rFont val="Arial"/>
          </rPr>
          <t>coop eval</t>
        </r>
      </text>
    </comment>
    <comment ref="AI70" authorId="0">
      <text>
        <r>
          <rPr>
            <sz val="10"/>
            <color rgb="FF000000"/>
            <rFont val="Arial"/>
          </rPr>
          <t>Student Teacher Evaluation, Supervisor Feedback.  (BP, KK)</t>
        </r>
      </text>
    </comment>
    <comment ref="AL70" authorId="0">
      <text>
        <r>
          <rPr>
            <sz val="10"/>
            <color rgb="FF000000"/>
            <rFont val="Arial"/>
          </rPr>
          <t>Project.</t>
        </r>
      </text>
    </comment>
    <comment ref="AO70" authorId="0">
      <text>
        <r>
          <rPr>
            <sz val="10"/>
            <color rgb="FF000000"/>
            <rFont val="Arial"/>
          </rPr>
          <t>COGNITION KIT, GENOGRAM</t>
        </r>
      </text>
    </comment>
    <comment ref="BA70" authorId="0">
      <text>
        <r>
          <rPr>
            <sz val="10"/>
            <color rgb="FF000000"/>
            <rFont val="Arial"/>
          </rPr>
          <t>Student Teaching Evaluations. KK, BP</t>
        </r>
      </text>
    </comment>
    <comment ref="N71" authorId="0">
      <text>
        <r>
          <rPr>
            <sz val="10"/>
            <color rgb="FF000000"/>
            <rFont val="Arial"/>
          </rPr>
          <t>Writing skills evaluated in every written assignment (BJT)</t>
        </r>
      </text>
    </comment>
    <comment ref="Q71" authorId="0">
      <text>
        <r>
          <rPr>
            <sz val="10"/>
            <color rgb="FF000000"/>
            <rFont val="Arial"/>
          </rPr>
          <t>Included in short form evaluation of Field Experience (BJT)</t>
        </r>
      </text>
    </comment>
    <comment ref="W71" authorId="0">
      <text>
        <r>
          <rPr>
            <sz val="10"/>
            <color rgb="FF000000"/>
            <rFont val="Arial"/>
          </rPr>
          <t>co=op eval (AG)</t>
        </r>
      </text>
    </comment>
    <comment ref="AF71" authorId="0">
      <text>
        <r>
          <rPr>
            <sz val="10"/>
            <color rgb="FF000000"/>
            <rFont val="Arial"/>
          </rPr>
          <t>co-op eval (AG)</t>
        </r>
      </text>
    </comment>
    <comment ref="AI71" authorId="0">
      <text>
        <r>
          <rPr>
            <sz val="10"/>
            <color rgb="FF000000"/>
            <rFont val="Arial"/>
          </rPr>
          <t>Student Teacher Evaluation, Supervisor Feedback.  (BP, KK)</t>
        </r>
      </text>
    </comment>
    <comment ref="AL71" authorId="0">
      <text>
        <r>
          <rPr>
            <sz val="10"/>
            <color rgb="FF000000"/>
            <rFont val="Arial"/>
          </rPr>
          <t xml:space="preserve">Student Teaching Evaluations.  KK
</t>
        </r>
      </text>
    </comment>
    <comment ref="AO71" authorId="0">
      <text>
        <r>
          <rPr>
            <sz val="10"/>
            <color rgb="FF000000"/>
            <rFont val="Arial"/>
          </rPr>
          <t>COGNITION KIT</t>
        </r>
      </text>
    </comment>
    <comment ref="BA71" authorId="0">
      <text>
        <r>
          <rPr>
            <sz val="10"/>
            <color rgb="FF000000"/>
            <rFont val="Arial"/>
          </rPr>
          <t>Student Teaching Evaluations. KK, BP</t>
        </r>
      </text>
    </comment>
    <comment ref="Q72" authorId="0">
      <text>
        <r>
          <rPr>
            <sz val="10"/>
            <color rgb="FF000000"/>
            <rFont val="Arial"/>
          </rPr>
          <t>Included in short form evaluation of Field Experience (BJT)</t>
        </r>
      </text>
    </comment>
    <comment ref="Z72" authorId="0">
      <text>
        <r>
          <rPr>
            <sz val="10"/>
            <color rgb="FF000000"/>
            <rFont val="Arial"/>
          </rPr>
          <t>Extensive writing, annotated reading and grading by instructor.</t>
        </r>
      </text>
    </comment>
    <comment ref="AC72" authorId="0">
      <text>
        <r>
          <rPr>
            <sz val="10"/>
            <color rgb="FF000000"/>
            <rFont val="Arial"/>
          </rPr>
          <t>Take home essay final SO</t>
        </r>
      </text>
    </comment>
    <comment ref="AI72" authorId="0">
      <text>
        <r>
          <rPr>
            <sz val="10"/>
            <color rgb="FF000000"/>
            <rFont val="Arial"/>
          </rPr>
          <t>Student Teacher Evaluation, Supervisor Feedback.  (BP, KK)</t>
        </r>
      </text>
    </comment>
    <comment ref="AL72" authorId="0">
      <text>
        <r>
          <rPr>
            <sz val="10"/>
            <color rgb="FF000000"/>
            <rFont val="Arial"/>
          </rPr>
          <t xml:space="preserve">Student Teaching Evaluations.  KK
</t>
        </r>
      </text>
    </comment>
    <comment ref="AO72" authorId="0">
      <text>
        <r>
          <rPr>
            <sz val="10"/>
            <color rgb="FF000000"/>
            <rFont val="Arial"/>
          </rPr>
          <t>Family of origins profile</t>
        </r>
      </text>
    </comment>
    <comment ref="BA72" authorId="0">
      <text>
        <r>
          <rPr>
            <sz val="10"/>
            <color rgb="FF000000"/>
            <rFont val="Arial"/>
          </rPr>
          <t>Student Teaching Evaluations. KK, BP</t>
        </r>
      </text>
    </comment>
    <comment ref="AI73" authorId="0">
      <text>
        <r>
          <rPr>
            <sz val="10"/>
            <color rgb="FF000000"/>
            <rFont val="Arial"/>
          </rPr>
          <t>WAR, Student Teacher Evaluation, Supervisor Feedback.  (BP KK)</t>
        </r>
      </text>
    </comment>
    <comment ref="AO73" authorId="0">
      <text>
        <r>
          <rPr>
            <sz val="10"/>
            <color rgb="FF000000"/>
            <rFont val="Arial"/>
          </rPr>
          <t>genogram, fam of origins profile</t>
        </r>
      </text>
    </comment>
    <comment ref="BA73" authorId="0">
      <text>
        <r>
          <rPr>
            <sz val="10"/>
            <color rgb="FF000000"/>
            <rFont val="Arial"/>
          </rPr>
          <t>Student Teaching Evaluations. KK, BP</t>
        </r>
      </text>
    </comment>
    <comment ref="Z74" authorId="0">
      <text>
        <r>
          <rPr>
            <sz val="10"/>
            <color rgb="FF000000"/>
            <rFont val="Arial"/>
          </rPr>
          <t>Extensive writing, annotated reading and grading by instructor.</t>
        </r>
      </text>
    </comment>
    <comment ref="AI74" authorId="0">
      <text>
        <r>
          <rPr>
            <sz val="10"/>
            <color rgb="FF000000"/>
            <rFont val="Arial"/>
          </rPr>
          <t>Student Teacher Evaluation, Supervisor Feedback</t>
        </r>
      </text>
    </comment>
    <comment ref="BA74" authorId="0">
      <text>
        <r>
          <rPr>
            <sz val="10"/>
            <color rgb="FF000000"/>
            <rFont val="Arial"/>
          </rPr>
          <t>Student Teaching Evaluations. KK, BP</t>
        </r>
      </text>
    </comment>
    <comment ref="E75" authorId="0">
      <text>
        <r>
          <rPr>
            <sz val="10"/>
            <color rgb="FF000000"/>
            <rFont val="Arial"/>
          </rPr>
          <t xml:space="preserve">Teacher Interview Report. (BP, KK)
</t>
        </r>
      </text>
    </comment>
    <comment ref="H75" authorId="0">
      <text>
        <r>
          <rPr>
            <sz val="10"/>
            <color rgb="FF000000"/>
            <rFont val="Arial"/>
          </rPr>
          <t xml:space="preserve">Teacher Interview Report. (BP, KK)
</t>
        </r>
      </text>
    </comment>
    <comment ref="T75" authorId="0">
      <text>
        <r>
          <rPr>
            <sz val="10"/>
            <color rgb="FF000000"/>
            <rFont val="Arial"/>
          </rPr>
          <t>Tests</t>
        </r>
      </text>
    </comment>
    <comment ref="Z75" authorId="0">
      <text>
        <r>
          <rPr>
            <sz val="10"/>
            <color rgb="FF000000"/>
            <rFont val="Arial"/>
          </rPr>
          <t>Extensive writing, annotated reading and grading by instructor.</t>
        </r>
      </text>
    </comment>
    <comment ref="AI75" authorId="0">
      <text>
        <r>
          <rPr>
            <sz val="10"/>
            <color rgb="FF000000"/>
            <rFont val="Arial"/>
          </rPr>
          <t>Student Teacher Evaluation, Supervisor Feedback.  (BP, KK)</t>
        </r>
      </text>
    </comment>
    <comment ref="AL75" authorId="0">
      <text>
        <r>
          <rPr>
            <sz val="10"/>
            <color rgb="FF000000"/>
            <rFont val="Arial"/>
          </rPr>
          <t xml:space="preserve">Student Teaching Evaluations.  KK
</t>
        </r>
      </text>
    </comment>
    <comment ref="AX75" authorId="0">
      <text>
        <r>
          <rPr>
            <sz val="10"/>
            <color rgb="FF000000"/>
            <rFont val="Arial"/>
          </rPr>
          <t>Capstone evaluation</t>
        </r>
      </text>
    </comment>
    <comment ref="BA75" authorId="0">
      <text>
        <r>
          <rPr>
            <sz val="10"/>
            <color rgb="FF000000"/>
            <rFont val="Arial"/>
          </rPr>
          <t>Student Teaching Evaluations. KK, BP</t>
        </r>
      </text>
    </comment>
    <comment ref="N76" authorId="0">
      <text>
        <r>
          <rPr>
            <sz val="10"/>
            <color rgb="FF000000"/>
            <rFont val="Arial"/>
          </rPr>
          <t>Collaborative activities included in lesson plan development.</t>
        </r>
      </text>
    </comment>
    <comment ref="T76" authorId="0">
      <text>
        <r>
          <rPr>
            <sz val="10"/>
            <color rgb="FF000000"/>
            <rFont val="Arial"/>
          </rPr>
          <t>tests</t>
        </r>
      </text>
    </comment>
    <comment ref="Z76" authorId="0">
      <text>
        <r>
          <rPr>
            <sz val="10"/>
            <color rgb="FF000000"/>
            <rFont val="Arial"/>
          </rPr>
          <t>Extensive writing, annotated reading and grading by instructor.</t>
        </r>
      </text>
    </comment>
    <comment ref="AI76" authorId="0">
      <text>
        <r>
          <rPr>
            <sz val="10"/>
            <color rgb="FF000000"/>
            <rFont val="Arial"/>
          </rPr>
          <t>WAR, Student Teacher Evaluation, Supervisor Feedback.  (BP KK)</t>
        </r>
      </text>
    </comment>
    <comment ref="BA76" authorId="0">
      <text>
        <r>
          <rPr>
            <sz val="10"/>
            <color rgb="FF000000"/>
            <rFont val="Arial"/>
          </rPr>
          <t>Student Teaching Evaluations. KK, BP</t>
        </r>
      </text>
    </comment>
    <comment ref="N78" authorId="0">
      <text>
        <r>
          <rPr>
            <sz val="10"/>
            <color rgb="FF000000"/>
            <rFont val="Arial"/>
          </rPr>
          <t>Evaluated via student essays.</t>
        </r>
      </text>
    </comment>
    <comment ref="AC78" authorId="0">
      <text>
        <r>
          <rPr>
            <sz val="10"/>
            <color rgb="FF000000"/>
            <rFont val="Arial"/>
          </rPr>
          <t>Essay final,cross cultural paper, lens theory application SO</t>
        </r>
      </text>
    </comment>
    <comment ref="AI78" authorId="0">
      <text>
        <r>
          <rPr>
            <sz val="10"/>
            <color rgb="FF000000"/>
            <rFont val="Arial"/>
          </rPr>
          <t>Student Teacher Evaluation, Supervisor Feedback, Portfolio.  (BP, KK)</t>
        </r>
      </text>
    </comment>
    <comment ref="AL78" authorId="0">
      <text>
        <r>
          <rPr>
            <sz val="10"/>
            <color rgb="FF000000"/>
            <rFont val="Arial"/>
          </rPr>
          <t xml:space="preserve">Student Teaching Evaluations.  KK
</t>
        </r>
      </text>
    </comment>
    <comment ref="AO78" authorId="0">
      <text>
        <r>
          <rPr>
            <sz val="10"/>
            <color rgb="FF000000"/>
            <rFont val="Arial"/>
          </rPr>
          <t>text annotations assignment</t>
        </r>
      </text>
    </comment>
    <comment ref="BA78" authorId="0">
      <text>
        <r>
          <rPr>
            <sz val="10"/>
            <color rgb="FF000000"/>
            <rFont val="Arial"/>
          </rPr>
          <t>Student Teaching Evaluations. KK, BP</t>
        </r>
      </text>
    </comment>
    <comment ref="AC79" authorId="0">
      <text>
        <r>
          <rPr>
            <sz val="10"/>
            <color rgb="FF000000"/>
            <rFont val="Arial"/>
          </rPr>
          <t>Lesson plan, DI application assignment (SO)</t>
        </r>
      </text>
    </comment>
    <comment ref="AI79" authorId="0">
      <text>
        <r>
          <rPr>
            <sz val="10"/>
            <color rgb="FF000000"/>
            <rFont val="Arial"/>
          </rPr>
          <t>Student Teacher Evaluation, Supervisor Feedback.  (BP, KK)</t>
        </r>
      </text>
    </comment>
    <comment ref="AL79" authorId="0">
      <text>
        <r>
          <rPr>
            <sz val="10"/>
            <color rgb="FF000000"/>
            <rFont val="Arial"/>
          </rPr>
          <t>Lesson Plans, Student Teaching Evaluations.  KK</t>
        </r>
      </text>
    </comment>
    <comment ref="AR79" authorId="0">
      <text>
        <r>
          <rPr>
            <sz val="10"/>
            <color rgb="FF000000"/>
            <rFont val="Arial"/>
          </rPr>
          <t>Lesson plans</t>
        </r>
      </text>
    </comment>
    <comment ref="AX79" authorId="0">
      <text>
        <r>
          <rPr>
            <sz val="10"/>
            <color rgb="FF000000"/>
            <rFont val="Arial"/>
          </rPr>
          <t>Capstone lesson plans</t>
        </r>
      </text>
    </comment>
    <comment ref="BA79" authorId="0">
      <text>
        <r>
          <rPr>
            <sz val="10"/>
            <color rgb="FF000000"/>
            <rFont val="Arial"/>
          </rPr>
          <t>Lesson Plans and
Student Teaching Evaluations. KK, BP</t>
        </r>
      </text>
    </comment>
    <comment ref="Z80" authorId="0">
      <text>
        <r>
          <rPr>
            <sz val="10"/>
            <color rgb="FF000000"/>
            <rFont val="Arial"/>
          </rPr>
          <t>Extensive writing, annotated reading and grading by instructor.</t>
        </r>
      </text>
    </comment>
    <comment ref="AC80" authorId="0">
      <text>
        <r>
          <rPr>
            <sz val="10"/>
            <color rgb="FF000000"/>
            <rFont val="Arial"/>
          </rPr>
          <t>Cross cultural paper, lens theory application SO</t>
        </r>
      </text>
    </comment>
    <comment ref="AI80" authorId="0">
      <text>
        <r>
          <rPr>
            <sz val="10"/>
            <color rgb="FF000000"/>
            <rFont val="Arial"/>
          </rPr>
          <t>Student Teacher Evaluation, Supervisor Feedback.  (BP, KK)</t>
        </r>
      </text>
    </comment>
    <comment ref="AL80" authorId="0">
      <text>
        <r>
          <rPr>
            <sz val="10"/>
            <color rgb="FF000000"/>
            <rFont val="Arial"/>
          </rPr>
          <t xml:space="preserve">Student Teaching Evaluations.  KK
</t>
        </r>
      </text>
    </comment>
    <comment ref="AO80" authorId="0">
      <text>
        <r>
          <rPr>
            <sz val="10"/>
            <color rgb="FF000000"/>
            <rFont val="Arial"/>
          </rPr>
          <t>case studies</t>
        </r>
      </text>
    </comment>
    <comment ref="AU80" authorId="0">
      <text>
        <r>
          <rPr>
            <sz val="10"/>
            <color rgb="FF000000"/>
            <rFont val="Arial"/>
          </rPr>
          <t>Field experience evaluation</t>
        </r>
      </text>
    </comment>
    <comment ref="AX80" authorId="0">
      <text>
        <r>
          <rPr>
            <sz val="10"/>
            <color rgb="FF000000"/>
            <rFont val="Arial"/>
          </rPr>
          <t>Capstone evaluation</t>
        </r>
      </text>
    </comment>
    <comment ref="BA80" authorId="0">
      <text>
        <r>
          <rPr>
            <sz val="10"/>
            <color rgb="FF000000"/>
            <rFont val="Arial"/>
          </rPr>
          <t>Student Teaching Evaluations. KK, BP</t>
        </r>
      </text>
    </comment>
    <comment ref="Z81" authorId="0">
      <text>
        <r>
          <rPr>
            <sz val="10"/>
            <color rgb="FF000000"/>
            <rFont val="Arial"/>
          </rPr>
          <t>Extensive writing, annotated reading and grading by instructor.</t>
        </r>
      </text>
    </comment>
    <comment ref="AI81" authorId="0">
      <text>
        <r>
          <rPr>
            <sz val="10"/>
            <color rgb="FF000000"/>
            <rFont val="Arial"/>
          </rPr>
          <t>Student Teacher Evaluation, Supervisor Feedback.  (BP, KK)</t>
        </r>
      </text>
    </comment>
    <comment ref="AL81" authorId="0">
      <text>
        <r>
          <rPr>
            <sz val="10"/>
            <color rgb="FF000000"/>
            <rFont val="Arial"/>
          </rPr>
          <t xml:space="preserve">Student Teaching Evaluations.  KK
</t>
        </r>
      </text>
    </comment>
    <comment ref="AO81" authorId="0">
      <text>
        <r>
          <rPr>
            <sz val="10"/>
            <color rgb="FF000000"/>
            <rFont val="Arial"/>
          </rPr>
          <t>decision theme papers</t>
        </r>
      </text>
    </comment>
    <comment ref="BA81" authorId="0">
      <text>
        <r>
          <rPr>
            <sz val="10"/>
            <color rgb="FF000000"/>
            <rFont val="Arial"/>
          </rPr>
          <t>Student Teaching Evaluations. KK, BP</t>
        </r>
      </text>
    </comment>
    <comment ref="W83" authorId="0">
      <text>
        <r>
          <rPr>
            <sz val="10"/>
            <color rgb="FF000000"/>
            <rFont val="Arial"/>
          </rPr>
          <t>coop eval</t>
        </r>
      </text>
    </comment>
    <comment ref="AI83" authorId="0">
      <text>
        <r>
          <rPr>
            <sz val="10"/>
            <color rgb="FF000000"/>
            <rFont val="Arial"/>
          </rPr>
          <t>Student Teacher Evaluation, Supervisor Feedback.  (BP, KK)</t>
        </r>
      </text>
    </comment>
    <comment ref="AL83" authorId="0">
      <text>
        <r>
          <rPr>
            <sz val="10"/>
            <color rgb="FF000000"/>
            <rFont val="Arial"/>
          </rPr>
          <t xml:space="preserve">Student Teaching Evaluations.  KK
</t>
        </r>
      </text>
    </comment>
    <comment ref="BA83" authorId="0">
      <text>
        <r>
          <rPr>
            <sz val="10"/>
            <color rgb="FF000000"/>
            <rFont val="Arial"/>
          </rPr>
          <t>Student Teaching Evaluations. KK, BP</t>
        </r>
      </text>
    </comment>
    <comment ref="K84" authorId="0">
      <text>
        <r>
          <rPr>
            <sz val="10"/>
            <color rgb="FF000000"/>
            <rFont val="Arial"/>
          </rPr>
          <t>technology project</t>
        </r>
      </text>
    </comment>
    <comment ref="N84" authorId="0">
      <text>
        <r>
          <rPr>
            <sz val="10"/>
            <color rgb="FF000000"/>
            <rFont val="Arial"/>
          </rPr>
          <t>Introduction of technology integration included as component in lesson plan assignment. (BJT)</t>
        </r>
      </text>
    </comment>
    <comment ref="W84" authorId="0">
      <text>
        <r>
          <rPr>
            <sz val="10"/>
            <color rgb="FF000000"/>
            <rFont val="Arial"/>
          </rPr>
          <t>coop eval</t>
        </r>
      </text>
    </comment>
    <comment ref="AI84" authorId="0">
      <text>
        <r>
          <rPr>
            <sz val="10"/>
            <color rgb="FF000000"/>
            <rFont val="Arial"/>
          </rPr>
          <t>Student Teacher Evaluation, Supervisor Feedback.  (BP, KK)</t>
        </r>
      </text>
    </comment>
    <comment ref="AL84" authorId="0">
      <text>
        <r>
          <rPr>
            <sz val="10"/>
            <color rgb="FF000000"/>
            <rFont val="Arial"/>
          </rPr>
          <t xml:space="preserve">Student Teaching Evaluations.  KK
</t>
        </r>
      </text>
    </comment>
    <comment ref="BA84" authorId="0">
      <text>
        <r>
          <rPr>
            <sz val="10"/>
            <color rgb="FF000000"/>
            <rFont val="Arial"/>
          </rPr>
          <t>Student Teaching Evaluations. KK, BP</t>
        </r>
      </text>
    </comment>
    <comment ref="AI85" authorId="0">
      <text>
        <r>
          <rPr>
            <sz val="10"/>
            <color rgb="FF000000"/>
            <rFont val="Arial"/>
          </rPr>
          <t>WAR, Student Teacher Evaluation, Supervisor Feedback.  (BP, KK)</t>
        </r>
      </text>
    </comment>
    <comment ref="AL85" authorId="0">
      <text>
        <r>
          <rPr>
            <sz val="10"/>
            <color rgb="FF000000"/>
            <rFont val="Arial"/>
          </rPr>
          <t xml:space="preserve">Student Teaching Evaluations.  KK
</t>
        </r>
      </text>
    </comment>
    <comment ref="BA85" authorId="0">
      <text>
        <r>
          <rPr>
            <sz val="10"/>
            <color rgb="FF000000"/>
            <rFont val="Arial"/>
          </rPr>
          <t>Student Teaching Evaluations. KK, BP</t>
        </r>
      </text>
    </comment>
    <comment ref="Z87" authorId="0">
      <text>
        <r>
          <rPr>
            <sz val="10"/>
            <color rgb="FF000000"/>
            <rFont val="Arial"/>
          </rPr>
          <t>Extensive writing, annotated reading and grading by instructor.</t>
        </r>
      </text>
    </comment>
    <comment ref="AI87" authorId="0">
      <text>
        <r>
          <rPr>
            <sz val="10"/>
            <color rgb="FF000000"/>
            <rFont val="Arial"/>
          </rPr>
          <t>Student Teacher Evaluation, Supervisor Feedback, Lesson Planning.  (BP, KK)</t>
        </r>
      </text>
    </comment>
    <comment ref="AL87" authorId="0">
      <text>
        <r>
          <rPr>
            <sz val="10"/>
            <color rgb="FF000000"/>
            <rFont val="Arial"/>
          </rPr>
          <t xml:space="preserve">Student Teaching Evaluations.  KK
</t>
        </r>
      </text>
    </comment>
    <comment ref="AO87" authorId="0">
      <text>
        <r>
          <rPr>
            <sz val="10"/>
            <color rgb="FF000000"/>
            <rFont val="Arial"/>
          </rPr>
          <t>case studies, decision themes</t>
        </r>
      </text>
    </comment>
    <comment ref="BA87" authorId="0">
      <text>
        <r>
          <rPr>
            <sz val="10"/>
            <color rgb="FF000000"/>
            <rFont val="Arial"/>
          </rPr>
          <t>Student Teaching Evaluations. KK, BP</t>
        </r>
      </text>
    </comment>
    <comment ref="Z88" authorId="0">
      <text>
        <r>
          <rPr>
            <sz val="10"/>
            <color rgb="FF000000"/>
            <rFont val="Arial"/>
          </rPr>
          <t>Extensive writing, annotated reading and grading by instructor.</t>
        </r>
      </text>
    </comment>
    <comment ref="Z89" authorId="0">
      <text>
        <r>
          <rPr>
            <sz val="10"/>
            <color rgb="FF000000"/>
            <rFont val="Arial"/>
          </rPr>
          <t>Extensive writing, annotated reading and grading by instructor.</t>
        </r>
      </text>
    </comment>
    <comment ref="AI89" authorId="0">
      <text>
        <r>
          <rPr>
            <sz val="10"/>
            <color rgb="FF000000"/>
            <rFont val="Arial"/>
          </rPr>
          <t>Student Teacher Evaluation, Supervisor Feedback.  (BP, KK)</t>
        </r>
      </text>
    </comment>
    <comment ref="AL89" authorId="0">
      <text>
        <r>
          <rPr>
            <sz val="10"/>
            <color rgb="FF000000"/>
            <rFont val="Arial"/>
          </rPr>
          <t xml:space="preserve">Student Teaching Evaluations, Lesson Plan.  KK
</t>
        </r>
      </text>
    </comment>
    <comment ref="AO89" authorId="0">
      <text>
        <r>
          <rPr>
            <sz val="10"/>
            <color rgb="FF000000"/>
            <rFont val="Arial"/>
          </rPr>
          <t>case studies</t>
        </r>
      </text>
    </comment>
    <comment ref="BA89" authorId="0">
      <text>
        <r>
          <rPr>
            <sz val="10"/>
            <color rgb="FF000000"/>
            <rFont val="Arial"/>
          </rPr>
          <t>Student Teaching Evaluations. KK, BP</t>
        </r>
      </text>
    </comment>
    <comment ref="W90" authorId="0">
      <text>
        <r>
          <rPr>
            <sz val="10"/>
            <color rgb="FF000000"/>
            <rFont val="Arial"/>
          </rPr>
          <t>Coop eval</t>
        </r>
      </text>
    </comment>
    <comment ref="Z90" authorId="0">
      <text>
        <r>
          <rPr>
            <sz val="10"/>
            <color rgb="FF000000"/>
            <rFont val="Arial"/>
          </rPr>
          <t>Extensive writing, annotated reading and grading by instructor.</t>
        </r>
      </text>
    </comment>
    <comment ref="AI90" authorId="0">
      <text>
        <r>
          <rPr>
            <sz val="10"/>
            <color rgb="FF000000"/>
            <rFont val="Arial"/>
          </rPr>
          <t>Student Teacher Evaluation, Supervisor Feedback.  (BP, KK)</t>
        </r>
      </text>
    </comment>
    <comment ref="AL90" authorId="0">
      <text>
        <r>
          <rPr>
            <sz val="10"/>
            <color rgb="FF000000"/>
            <rFont val="Arial"/>
          </rPr>
          <t xml:space="preserve">Student Teaching Evaluations.  KK
</t>
        </r>
      </text>
    </comment>
    <comment ref="AO90" authorId="0">
      <text>
        <r>
          <rPr>
            <sz val="10"/>
            <color rgb="FF000000"/>
            <rFont val="Arial"/>
          </rPr>
          <t>decision themes</t>
        </r>
      </text>
    </comment>
    <comment ref="BA90" authorId="0">
      <text>
        <r>
          <rPr>
            <sz val="10"/>
            <color rgb="FF000000"/>
            <rFont val="Arial"/>
          </rPr>
          <t>Lesson Plans and 
Student Teaching Evaluations. KK, BP</t>
        </r>
      </text>
    </comment>
    <comment ref="Z91" authorId="0">
      <text>
        <r>
          <rPr>
            <sz val="10"/>
            <color rgb="FF000000"/>
            <rFont val="Arial"/>
          </rPr>
          <t>Extensive writing, annotated reading and grading by instructor.</t>
        </r>
      </text>
    </comment>
    <comment ref="AI91" authorId="0">
      <text>
        <r>
          <rPr>
            <sz val="10"/>
            <color rgb="FF000000"/>
            <rFont val="Arial"/>
          </rPr>
          <t>Student Teacher Evaluation, Supervisor Feedback.  (BP, KK)</t>
        </r>
      </text>
    </comment>
    <comment ref="AL91" authorId="0">
      <text>
        <r>
          <rPr>
            <sz val="10"/>
            <color rgb="FF000000"/>
            <rFont val="Arial"/>
          </rPr>
          <t xml:space="preserve">Student Teaching Evaluations.  KK
</t>
        </r>
      </text>
    </comment>
    <comment ref="BA91" authorId="0">
      <text>
        <r>
          <rPr>
            <sz val="10"/>
            <color rgb="FF000000"/>
            <rFont val="Arial"/>
          </rPr>
          <t>Student Teaching Evaluations. KK, BP</t>
        </r>
      </text>
    </comment>
    <comment ref="W92" authorId="0">
      <text>
        <r>
          <rPr>
            <sz val="10"/>
            <color rgb="FF000000"/>
            <rFont val="Arial"/>
          </rPr>
          <t>coop eval</t>
        </r>
      </text>
    </comment>
    <comment ref="Z92" authorId="0">
      <text>
        <r>
          <rPr>
            <sz val="10"/>
            <color rgb="FF000000"/>
            <rFont val="Arial"/>
          </rPr>
          <t>Extensive writing, annotated reading and grading by instructor.</t>
        </r>
      </text>
    </comment>
    <comment ref="AL92" authorId="0">
      <text>
        <r>
          <rPr>
            <sz val="10"/>
            <color rgb="FF000000"/>
            <rFont val="Arial"/>
          </rPr>
          <t xml:space="preserve">Student Teaching Evaluations.  KK
</t>
        </r>
      </text>
    </comment>
    <comment ref="AO92" authorId="0">
      <text>
        <r>
          <rPr>
            <sz val="10"/>
            <color rgb="FF000000"/>
            <rFont val="Arial"/>
          </rPr>
          <t>case studies</t>
        </r>
      </text>
    </comment>
    <comment ref="K93" authorId="0">
      <text>
        <r>
          <rPr>
            <sz val="10"/>
            <color rgb="FF000000"/>
            <rFont val="Arial"/>
          </rPr>
          <t>lecture, class discussion</t>
        </r>
      </text>
    </comment>
    <comment ref="W93" authorId="0">
      <text>
        <r>
          <rPr>
            <sz val="10"/>
            <color rgb="FF000000"/>
            <rFont val="Arial"/>
          </rPr>
          <t>Coope eval</t>
        </r>
      </text>
    </comment>
    <comment ref="AI93" authorId="0">
      <text>
        <r>
          <rPr>
            <sz val="10"/>
            <color rgb="FF000000"/>
            <rFont val="Arial"/>
          </rPr>
          <t>Student Teacher Evaluation, Supervisor Feedback.  (BP, KK)</t>
        </r>
      </text>
    </comment>
    <comment ref="AL93" authorId="0">
      <text>
        <r>
          <rPr>
            <sz val="10"/>
            <color rgb="FF000000"/>
            <rFont val="Arial"/>
          </rPr>
          <t xml:space="preserve">Student Teaching Evaluations.  KK
</t>
        </r>
      </text>
    </comment>
    <comment ref="AO93" authorId="0">
      <text>
        <r>
          <rPr>
            <sz val="10"/>
            <color rgb="FF000000"/>
            <rFont val="Arial"/>
          </rPr>
          <t>case studies,
decision themes</t>
        </r>
      </text>
    </comment>
    <comment ref="AU93" authorId="0">
      <text>
        <r>
          <rPr>
            <sz val="10"/>
            <color rgb="FF000000"/>
            <rFont val="Arial"/>
          </rPr>
          <t>Practicum evaluation</t>
        </r>
      </text>
    </comment>
    <comment ref="AX93" authorId="0">
      <text>
        <r>
          <rPr>
            <sz val="10"/>
            <color rgb="FF000000"/>
            <rFont val="Arial"/>
          </rPr>
          <t>Capstone evaluation</t>
        </r>
      </text>
    </comment>
    <comment ref="BA93" authorId="0">
      <text>
        <r>
          <rPr>
            <sz val="10"/>
            <color rgb="FF000000"/>
            <rFont val="Arial"/>
          </rPr>
          <t>Student Teaching Evaluations. KK, BP</t>
        </r>
      </text>
    </comment>
    <comment ref="W97" authorId="0">
      <text>
        <r>
          <rPr>
            <sz val="10"/>
            <color rgb="FF000000"/>
            <rFont val="Arial"/>
          </rPr>
          <t>coop eval</t>
        </r>
      </text>
    </comment>
    <comment ref="AI97" authorId="0">
      <text>
        <r>
          <rPr>
            <sz val="10"/>
            <color rgb="FF000000"/>
            <rFont val="Arial"/>
          </rPr>
          <t>Student Teacher Evaluation, Supervisor Feedback.  (BP, KK)</t>
        </r>
      </text>
    </comment>
    <comment ref="AL97" authorId="0">
      <text>
        <r>
          <rPr>
            <sz val="10"/>
            <color rgb="FF000000"/>
            <rFont val="Arial"/>
          </rPr>
          <t xml:space="preserve">Student Teaching Evaluations.  KK
</t>
        </r>
      </text>
    </comment>
    <comment ref="AR97" authorId="0">
      <text>
        <r>
          <rPr>
            <sz val="10"/>
            <color rgb="FF000000"/>
            <rFont val="Arial"/>
          </rPr>
          <t>Lesson plans</t>
        </r>
      </text>
    </comment>
    <comment ref="AX97" authorId="0">
      <text>
        <r>
          <rPr>
            <sz val="10"/>
            <color rgb="FF000000"/>
            <rFont val="Arial"/>
          </rPr>
          <t>Capstone lesson plans</t>
        </r>
      </text>
    </comment>
    <comment ref="BA97" authorId="0">
      <text>
        <r>
          <rPr>
            <sz val="10"/>
            <color rgb="FF000000"/>
            <rFont val="Arial"/>
          </rPr>
          <t>Student Teaching Evaluations. KK, BP</t>
        </r>
      </text>
    </comment>
    <comment ref="AI98" authorId="0">
      <text>
        <r>
          <rPr>
            <sz val="10"/>
            <color rgb="FF000000"/>
            <rFont val="Arial"/>
          </rPr>
          <t>Student Teacher Evaluation, Supervisor Feedback.  (BP, KK)</t>
        </r>
      </text>
    </comment>
    <comment ref="AL98" authorId="0">
      <text>
        <r>
          <rPr>
            <sz val="10"/>
            <color rgb="FF000000"/>
            <rFont val="Arial"/>
          </rPr>
          <t xml:space="preserve">Student Teaching Evaluations.  KK
</t>
        </r>
      </text>
    </comment>
    <comment ref="AR98" authorId="0">
      <text>
        <r>
          <rPr>
            <sz val="10"/>
            <color rgb="FF000000"/>
            <rFont val="Arial"/>
          </rPr>
          <t>Lesson plans</t>
        </r>
      </text>
    </comment>
    <comment ref="AX98" authorId="0">
      <text>
        <r>
          <rPr>
            <sz val="10"/>
            <color rgb="FF000000"/>
            <rFont val="Arial"/>
          </rPr>
          <t xml:space="preserve">Capstone lesson plans
</t>
        </r>
      </text>
    </comment>
    <comment ref="BA98" authorId="0">
      <text>
        <r>
          <rPr>
            <sz val="10"/>
            <color rgb="FF000000"/>
            <rFont val="Arial"/>
          </rPr>
          <t>Student Teaching Evaluations. KK, BP</t>
        </r>
      </text>
    </comment>
    <comment ref="E101" authorId="0">
      <text>
        <r>
          <rPr>
            <sz val="10"/>
            <color rgb="FF000000"/>
            <rFont val="Arial"/>
          </rPr>
          <t>Discussion postings. (BP, KK)</t>
        </r>
      </text>
    </comment>
    <comment ref="H101" authorId="0">
      <text>
        <r>
          <rPr>
            <sz val="10"/>
            <color rgb="FF000000"/>
            <rFont val="Arial"/>
          </rPr>
          <t>Field Experience reflections and discussion postings. (BP, KK)</t>
        </r>
      </text>
    </comment>
    <comment ref="W101" authorId="0">
      <text>
        <r>
          <rPr>
            <sz val="10"/>
            <color rgb="FF000000"/>
            <rFont val="Arial"/>
          </rPr>
          <t>coop eval</t>
        </r>
      </text>
    </comment>
    <comment ref="AL101" authorId="0">
      <text>
        <r>
          <rPr>
            <sz val="10"/>
            <color rgb="FF000000"/>
            <rFont val="Arial"/>
          </rPr>
          <t xml:space="preserve">Student Teaching Evaluations WAR Reports.  KK
</t>
        </r>
      </text>
    </comment>
    <comment ref="AO101" authorId="0">
      <text>
        <r>
          <rPr>
            <sz val="10"/>
            <color rgb="FF000000"/>
            <rFont val="Arial"/>
          </rPr>
          <t>decision themes</t>
        </r>
      </text>
    </comment>
    <comment ref="AU101" authorId="0">
      <text>
        <r>
          <rPr>
            <sz val="10"/>
            <color rgb="FF000000"/>
            <rFont val="Arial"/>
          </rPr>
          <t>Practicum log</t>
        </r>
      </text>
    </comment>
    <comment ref="AX101" authorId="0">
      <text>
        <r>
          <rPr>
            <sz val="10"/>
            <color rgb="FF000000"/>
            <rFont val="Arial"/>
          </rPr>
          <t xml:space="preserve">Capstone reflection
</t>
        </r>
      </text>
    </comment>
    <comment ref="BA101" authorId="0">
      <text>
        <r>
          <rPr>
            <sz val="10"/>
            <color rgb="FF000000"/>
            <rFont val="Arial"/>
          </rPr>
          <t>WARs and Student Teaching Evaluations. KK, BP</t>
        </r>
      </text>
    </comment>
    <comment ref="E102" authorId="0">
      <text>
        <r>
          <rPr>
            <sz val="10"/>
            <color rgb="FF000000"/>
            <rFont val="Arial"/>
          </rPr>
          <t>Classroom discussion, field experience reflections, dicussion postings. (BP, KK)</t>
        </r>
      </text>
    </comment>
    <comment ref="H102" authorId="0">
      <text>
        <r>
          <rPr>
            <sz val="10"/>
            <color rgb="FF000000"/>
            <rFont val="Arial"/>
          </rPr>
          <t>Classroom discussion, field experience reflections, dicussion postings. (BP, KK)</t>
        </r>
      </text>
    </comment>
    <comment ref="K102" authorId="0">
      <text>
        <r>
          <rPr>
            <sz val="10"/>
            <color rgb="FF000000"/>
            <rFont val="Arial"/>
          </rPr>
          <t>case study reflection</t>
        </r>
      </text>
    </comment>
    <comment ref="N102" authorId="0">
      <text>
        <r>
          <rPr>
            <sz val="10"/>
            <color rgb="FF000000"/>
            <rFont val="Arial"/>
          </rPr>
          <t>Written reflections required for field experiences.</t>
        </r>
      </text>
    </comment>
    <comment ref="Q102" authorId="0">
      <text>
        <r>
          <rPr>
            <sz val="10"/>
            <color rgb="FF000000"/>
            <rFont val="Arial"/>
          </rPr>
          <t>Field Experience reflection journals.</t>
        </r>
      </text>
    </comment>
    <comment ref="W102" authorId="0">
      <text>
        <r>
          <rPr>
            <sz val="10"/>
            <color rgb="FF000000"/>
            <rFont val="Arial"/>
          </rPr>
          <t>Reflection or log</t>
        </r>
      </text>
    </comment>
    <comment ref="AI102" authorId="0">
      <text>
        <r>
          <rPr>
            <sz val="10"/>
            <color rgb="FF000000"/>
            <rFont val="Arial"/>
          </rPr>
          <t>Lesson Planning, WAR.  (BP KK)</t>
        </r>
      </text>
    </comment>
    <comment ref="AL102" authorId="0">
      <text>
        <r>
          <rPr>
            <sz val="10"/>
            <color rgb="FF000000"/>
            <rFont val="Arial"/>
          </rPr>
          <t xml:space="preserve">Student Teaching Evaluations, WAR Reports.  KK
</t>
        </r>
      </text>
    </comment>
    <comment ref="AO102" authorId="0">
      <text>
        <r>
          <rPr>
            <sz val="10"/>
            <color rgb="FF000000"/>
            <rFont val="Arial"/>
          </rPr>
          <t>decision themes,
test essays</t>
        </r>
      </text>
    </comment>
    <comment ref="AR102" authorId="0">
      <text>
        <r>
          <rPr>
            <sz val="10"/>
            <color rgb="FF000000"/>
            <rFont val="Arial"/>
          </rPr>
          <t>Journal</t>
        </r>
      </text>
    </comment>
    <comment ref="AU102" authorId="0">
      <text>
        <r>
          <rPr>
            <sz val="10"/>
            <color rgb="FF000000"/>
            <rFont val="Arial"/>
          </rPr>
          <t>Practicum log</t>
        </r>
      </text>
    </comment>
    <comment ref="AX102" authorId="0">
      <text>
        <r>
          <rPr>
            <sz val="10"/>
            <color rgb="FF000000"/>
            <rFont val="Arial"/>
          </rPr>
          <t>Reflection document</t>
        </r>
      </text>
    </comment>
    <comment ref="BA102" authorId="0">
      <text>
        <r>
          <rPr>
            <sz val="10"/>
            <color rgb="FF000000"/>
            <rFont val="Arial"/>
          </rPr>
          <t>WARs and Student Teaching Evaluations. KK, BP</t>
        </r>
      </text>
    </comment>
    <comment ref="W103" authorId="0">
      <text>
        <r>
          <rPr>
            <sz val="10"/>
            <color rgb="FF000000"/>
            <rFont val="Arial"/>
          </rPr>
          <t>coop eval</t>
        </r>
      </text>
    </comment>
    <comment ref="Z103" authorId="0">
      <text>
        <r>
          <rPr>
            <sz val="10"/>
            <color rgb="FF000000"/>
            <rFont val="Arial"/>
          </rPr>
          <t>Extensive writing, annotated reading and grading by instructor.</t>
        </r>
      </text>
    </comment>
    <comment ref="AI103" authorId="0">
      <text>
        <r>
          <rPr>
            <sz val="10"/>
            <color rgb="FF000000"/>
            <rFont val="Arial"/>
          </rPr>
          <t>Student Teacher Evaluation, Supervisor Feedback.  (BP, KK)</t>
        </r>
      </text>
    </comment>
    <comment ref="AI106" authorId="0">
      <text>
        <r>
          <rPr>
            <sz val="10"/>
            <color rgb="FF000000"/>
            <rFont val="Arial"/>
          </rPr>
          <t>Portfolio. (BP KK)</t>
        </r>
      </text>
    </comment>
    <comment ref="AL106" authorId="0">
      <text>
        <r>
          <rPr>
            <sz val="10"/>
            <color rgb="FF000000"/>
            <rFont val="Arial"/>
          </rPr>
          <t xml:space="preserve">Student Teaching Evaluations, WAR Reports, lesson plans.  KK
</t>
        </r>
      </text>
    </comment>
    <comment ref="AO106" authorId="0">
      <text>
        <r>
          <rPr>
            <sz val="10"/>
            <color rgb="FF000000"/>
            <rFont val="Arial"/>
          </rPr>
          <t>decision themes</t>
        </r>
      </text>
    </comment>
    <comment ref="BA106" authorId="0">
      <text>
        <r>
          <rPr>
            <sz val="10"/>
            <color rgb="FF000000"/>
            <rFont val="Arial"/>
          </rPr>
          <t>WARs and Student Teaching Evaluations. KK, BP</t>
        </r>
      </text>
    </comment>
    <comment ref="E107" authorId="0">
      <text>
        <r>
          <rPr>
            <sz val="10"/>
            <color rgb="FF000000"/>
            <rFont val="Arial"/>
          </rPr>
          <t>Shadow Day experience and presentations. (BP, KK)</t>
        </r>
      </text>
    </comment>
    <comment ref="H107" authorId="0">
      <text>
        <r>
          <rPr>
            <sz val="10"/>
            <color rgb="FF000000"/>
            <rFont val="Arial"/>
          </rPr>
          <t>Shadow Day experience and presentations. (BP, KK)</t>
        </r>
      </text>
    </comment>
    <comment ref="W107" authorId="0">
      <text>
        <r>
          <rPr>
            <sz val="10"/>
            <color rgb="FF000000"/>
            <rFont val="Arial"/>
          </rPr>
          <t>coop eval</t>
        </r>
      </text>
    </comment>
    <comment ref="AI107" authorId="0">
      <text>
        <r>
          <rPr>
            <sz val="10"/>
            <color rgb="FF000000"/>
            <rFont val="Arial"/>
          </rPr>
          <t>Student Teacher Evaluation, Supervisor Feedback.  (BP, KK)</t>
        </r>
      </text>
    </comment>
    <comment ref="AL107" authorId="0">
      <text>
        <r>
          <rPr>
            <sz val="10"/>
            <color rgb="FF000000"/>
            <rFont val="Arial"/>
          </rPr>
          <t>Lesson plans.</t>
        </r>
      </text>
    </comment>
    <comment ref="BA107" authorId="0">
      <text>
        <r>
          <rPr>
            <sz val="10"/>
            <color rgb="FF000000"/>
            <rFont val="Arial"/>
          </rPr>
          <t>Lesson Plans, WARs and Student Teaching Evaluations. KK, BP</t>
        </r>
      </text>
    </comment>
    <comment ref="AI108" authorId="0">
      <text>
        <r>
          <rPr>
            <sz val="10"/>
            <color rgb="FF000000"/>
            <rFont val="Arial"/>
          </rPr>
          <t>Portfolio, Cooperating teacher feedback, Student Teaching Evaluations. (BP KK)</t>
        </r>
      </text>
    </comment>
    <comment ref="BA108" authorId="0">
      <text>
        <r>
          <rPr>
            <sz val="10"/>
            <color rgb="FF000000"/>
            <rFont val="Arial"/>
          </rPr>
          <t>Portfolio. KK, BP</t>
        </r>
      </text>
    </comment>
  </commentList>
</comments>
</file>

<file path=xl/comments3.xml><?xml version="1.0" encoding="utf-8"?>
<comments xmlns="http://schemas.openxmlformats.org/spreadsheetml/2006/main">
  <authors>
    <author/>
  </authors>
  <commentList>
    <comment ref="AI8" authorId="0">
      <text>
        <r>
          <rPr>
            <sz val="10"/>
            <color rgb="FF000000"/>
            <rFont val="Arial"/>
          </rPr>
          <t>ST Evaluation. (BP, KK)</t>
        </r>
      </text>
    </comment>
    <comment ref="AO8" authorId="0">
      <text>
        <r>
          <rPr>
            <sz val="10"/>
            <color rgb="FF000000"/>
            <rFont val="Arial"/>
          </rPr>
          <t xml:space="preserve">
Concept Map</t>
        </r>
      </text>
    </comment>
    <comment ref="BA8" authorId="0">
      <text>
        <r>
          <rPr>
            <sz val="10"/>
            <color rgb="FF000000"/>
            <rFont val="Arial"/>
          </rPr>
          <t>Concepetual Framework Form.  KK</t>
        </r>
      </text>
    </comment>
    <comment ref="BM8" authorId="0">
      <text>
        <r>
          <rPr>
            <sz val="10"/>
            <color rgb="FF000000"/>
            <rFont val="Arial"/>
          </rPr>
          <t>First Year Binder, Portfolio. (BP)</t>
        </r>
      </text>
    </comment>
    <comment ref="K9" authorId="0">
      <text>
        <r>
          <rPr>
            <sz val="10"/>
            <color rgb="FF000000"/>
            <rFont val="Arial"/>
          </rPr>
          <t>Take Home Final Exam - personal philosophy of education (SO)</t>
        </r>
      </text>
    </comment>
    <comment ref="Z9" authorId="0">
      <text>
        <r>
          <rPr>
            <sz val="10"/>
            <color rgb="FF000000"/>
            <rFont val="Arial"/>
          </rPr>
          <t>Extensive writing, annotated reading and grading by instructor.</t>
        </r>
      </text>
    </comment>
    <comment ref="AC9" authorId="0">
      <text>
        <r>
          <rPr>
            <sz val="10"/>
            <color rgb="FF000000"/>
            <rFont val="Arial"/>
          </rPr>
          <t>Cross cultural paper - reflection on teaching diverse students (AG)SO</t>
        </r>
      </text>
    </comment>
    <comment ref="AI9" authorId="0">
      <text>
        <r>
          <rPr>
            <sz val="10"/>
            <color rgb="FF000000"/>
            <rFont val="Arial"/>
          </rPr>
          <t>Portfolio, Check point #2. (BP, KK)</t>
        </r>
      </text>
    </comment>
    <comment ref="AO9" authorId="0">
      <text>
        <r>
          <rPr>
            <sz val="10"/>
            <color rgb="FF000000"/>
            <rFont val="Arial"/>
          </rPr>
          <t>Decision Theme papers</t>
        </r>
      </text>
    </comment>
    <comment ref="BM9" authorId="0">
      <text>
        <r>
          <rPr>
            <sz val="10"/>
            <color rgb="FF000000"/>
            <rFont val="Arial"/>
          </rPr>
          <t>First Year Binder, Portfolio. (BP)</t>
        </r>
      </text>
    </comment>
    <comment ref="BS9" authorId="0">
      <text>
        <r>
          <rPr>
            <sz val="10"/>
            <color rgb="FF000000"/>
            <rFont val="Arial"/>
          </rPr>
          <t>Students are required to submit a philosophy statement on "language learners and language teaching and learning" at the end of the semester as part of a mini-portfolio.</t>
        </r>
      </text>
    </comment>
    <comment ref="AI10" authorId="0">
      <text>
        <r>
          <rPr>
            <sz val="10"/>
            <color rgb="FF000000"/>
            <rFont val="Arial"/>
          </rPr>
          <t>Student Teacher Orientation Presentations. (BP, KK)</t>
        </r>
      </text>
    </comment>
    <comment ref="AR10" authorId="0">
      <text>
        <r>
          <rPr>
            <sz val="10"/>
            <color rgb="FF000000"/>
            <rFont val="Arial"/>
          </rPr>
          <t>Lesson plan</t>
        </r>
      </text>
    </comment>
    <comment ref="AX10" authorId="0">
      <text>
        <r>
          <rPr>
            <sz val="10"/>
            <color rgb="FF000000"/>
            <rFont val="Arial"/>
          </rPr>
          <t>Capstone lesson plan</t>
        </r>
      </text>
    </comment>
    <comment ref="BA10" authorId="0">
      <text>
        <r>
          <rPr>
            <sz val="10"/>
            <color rgb="FF000000"/>
            <rFont val="Arial"/>
          </rPr>
          <t>Students complete and practice competencies in their content areas
during student teaching.  Student Teaching Evaluation.  KK</t>
        </r>
      </text>
    </comment>
    <comment ref="BG10" authorId="0">
      <text>
        <r>
          <rPr>
            <sz val="10"/>
            <color rgb="FF000000"/>
            <rFont val="Arial"/>
          </rPr>
          <t>Inquiry Project. (BP, LZ)</t>
        </r>
      </text>
    </comment>
    <comment ref="BS10" authorId="0">
      <text>
        <r>
          <rPr>
            <sz val="10"/>
            <color rgb="FF000000"/>
            <rFont val="Arial"/>
          </rPr>
          <t>Students take two midterms and a final exam; students assemble a "toolkit" of ESL teaching methods for the various core skills (reading, writing, listening, and speaking)</t>
        </r>
      </text>
    </comment>
    <comment ref="T11" authorId="0">
      <text>
        <r>
          <rPr>
            <sz val="10"/>
            <color rgb="FF000000"/>
            <rFont val="Arial"/>
          </rPr>
          <t>Pre-referral plans</t>
        </r>
      </text>
    </comment>
    <comment ref="Z11" authorId="0">
      <text>
        <r>
          <rPr>
            <sz val="10"/>
            <color rgb="FF000000"/>
            <rFont val="Arial"/>
          </rPr>
          <t>Extensive writing, annotated reading and grading by instructor.</t>
        </r>
      </text>
    </comment>
    <comment ref="AC11" authorId="0">
      <text>
        <r>
          <rPr>
            <sz val="10"/>
            <color rgb="FF000000"/>
            <rFont val="Arial"/>
          </rPr>
          <t>DI application assignment, group presentation (SO)</t>
        </r>
      </text>
    </comment>
    <comment ref="AI11" authorId="0">
      <text>
        <r>
          <rPr>
            <sz val="10"/>
            <color rgb="FF000000"/>
            <rFont val="Arial"/>
          </rPr>
          <t>TWS, Lesson Planning, Portfolio. (BP, KK)</t>
        </r>
      </text>
    </comment>
    <comment ref="AR11" authorId="0">
      <text>
        <r>
          <rPr>
            <sz val="10"/>
            <color rgb="FF000000"/>
            <rFont val="Arial"/>
          </rPr>
          <t>Lesson plans</t>
        </r>
      </text>
    </comment>
    <comment ref="AX11" authorId="0">
      <text>
        <r>
          <rPr>
            <sz val="10"/>
            <color rgb="FF000000"/>
            <rFont val="Arial"/>
          </rPr>
          <t>Capstone lesson plans</t>
        </r>
      </text>
    </comment>
    <comment ref="BA11" authorId="0">
      <text>
        <r>
          <rPr>
            <sz val="10"/>
            <color rgb="FF000000"/>
            <rFont val="Arial"/>
          </rPr>
          <t>Students complete and practice competencies in their content areas
during student teaching.  Student Teaching Evaluation.  KK</t>
        </r>
      </text>
    </comment>
    <comment ref="BD11" authorId="0">
      <text>
        <r>
          <rPr>
            <sz val="10"/>
            <color rgb="FF000000"/>
            <rFont val="Arial"/>
          </rPr>
          <t>Discussion, course assignments. (BP)</t>
        </r>
      </text>
    </comment>
    <comment ref="BM11" authorId="0">
      <text>
        <r>
          <rPr>
            <sz val="10"/>
            <color rgb="FF000000"/>
            <rFont val="Arial"/>
          </rPr>
          <t>FIrst Year Binder. (BP)</t>
        </r>
      </text>
    </comment>
    <comment ref="BS11" authorId="0">
      <text>
        <r>
          <rPr>
            <sz val="10"/>
            <color rgb="FF000000"/>
            <rFont val="Arial"/>
          </rPr>
          <t>Students read and present the results of a research article and relate the material to what we are discussing in class.</t>
        </r>
      </text>
    </comment>
    <comment ref="N12" authorId="0">
      <text>
        <r>
          <rPr>
            <sz val="10"/>
            <color rgb="FF000000"/>
            <rFont val="Arial"/>
          </rPr>
          <t xml:space="preserve">Assessed via objective exam (Quiz, midterm &amp; final) and included in Lesson plan criteria--Bernard Tonjes
</t>
        </r>
      </text>
    </comment>
    <comment ref="T12" authorId="0">
      <text>
        <r>
          <rPr>
            <sz val="10"/>
            <color rgb="FF000000"/>
            <rFont val="Arial"/>
          </rPr>
          <t>Quizzes/exams (AG)</t>
        </r>
      </text>
    </comment>
    <comment ref="W12" authorId="0">
      <text>
        <r>
          <rPr>
            <sz val="10"/>
            <color rgb="FF000000"/>
            <rFont val="Arial"/>
          </rPr>
          <t>Observation of students with special needs (AG)</t>
        </r>
      </text>
    </comment>
    <comment ref="AC12" authorId="0">
      <text>
        <r>
          <rPr>
            <sz val="10"/>
            <color rgb="FF000000"/>
            <rFont val="Arial"/>
          </rPr>
          <t xml:space="preserve">Take home essay final SO </t>
        </r>
      </text>
    </comment>
    <comment ref="AF12" authorId="0">
      <text>
        <r>
          <rPr>
            <sz val="10"/>
            <color rgb="FF000000"/>
            <rFont val="Arial"/>
          </rPr>
          <t>Cross cultural paper, Lens Theory application(AG)</t>
        </r>
      </text>
    </comment>
    <comment ref="AI12" authorId="0">
      <text>
        <r>
          <rPr>
            <sz val="10"/>
            <color rgb="FF000000"/>
            <rFont val="Arial"/>
          </rPr>
          <t>TWS, Lesson Planning, Portfolio. (BP, KK)</t>
        </r>
      </text>
    </comment>
    <comment ref="AO12" authorId="0">
      <text>
        <r>
          <rPr>
            <sz val="10"/>
            <color rgb="FF000000"/>
            <rFont val="Arial"/>
          </rPr>
          <t>EXAMS AND DECISION THEMES</t>
        </r>
      </text>
    </comment>
    <comment ref="AX12" authorId="0">
      <text>
        <r>
          <rPr>
            <sz val="10"/>
            <color rgb="FF000000"/>
            <rFont val="Arial"/>
          </rPr>
          <t>Capstone reflection</t>
        </r>
      </text>
    </comment>
    <comment ref="BA12" authorId="0">
      <text>
        <r>
          <rPr>
            <sz val="10"/>
            <color rgb="FF000000"/>
            <rFont val="Arial"/>
          </rPr>
          <t>Students complete and practice competencies in their content areas
during student teaching.  Student Teaching Evaluation.  KK</t>
        </r>
      </text>
    </comment>
    <comment ref="BD12" authorId="0">
      <text>
        <r>
          <rPr>
            <sz val="10"/>
            <color rgb="FF000000"/>
            <rFont val="Arial"/>
          </rPr>
          <t>Discussion, course assignments. (BP)</t>
        </r>
      </text>
    </comment>
    <comment ref="BG12" authorId="0">
      <text>
        <r>
          <rPr>
            <sz val="10"/>
            <color rgb="FF000000"/>
            <rFont val="Arial"/>
          </rPr>
          <t xml:space="preserve">Class Discussion, Inquiry Project. (BP, LZ)
</t>
        </r>
      </text>
    </comment>
    <comment ref="BJ12" authorId="0">
      <text>
        <r>
          <rPr>
            <sz val="10"/>
            <color rgb="FF000000"/>
            <rFont val="Arial"/>
          </rPr>
          <t xml:space="preserve">After School Activity Project. (BP)
</t>
        </r>
      </text>
    </comment>
    <comment ref="BS12" authorId="0">
      <text>
        <r>
          <rPr>
            <sz val="10"/>
            <color rgb="FF000000"/>
            <rFont val="Arial"/>
          </rPr>
          <t>Scenarios related to this issue appear in the midterms and final for the class.</t>
        </r>
      </text>
    </comment>
    <comment ref="K13" authorId="0">
      <text>
        <r>
          <rPr>
            <sz val="10"/>
            <color rgb="FF000000"/>
            <rFont val="Arial"/>
          </rPr>
          <t>Case Studies, reflections, poverty simulation</t>
        </r>
      </text>
    </comment>
    <comment ref="N13" authorId="0">
      <text>
        <r>
          <rPr>
            <sz val="10"/>
            <color rgb="FF000000"/>
            <rFont val="Arial"/>
          </rPr>
          <t xml:space="preserve">
Journal Essays--Bernard Tonjes
</t>
        </r>
      </text>
    </comment>
    <comment ref="T13" authorId="0">
      <text>
        <r>
          <rPr>
            <sz val="10"/>
            <color rgb="FF000000"/>
            <rFont val="Arial"/>
          </rPr>
          <t>tests/quizzes, article abstract</t>
        </r>
      </text>
    </comment>
    <comment ref="AC13" authorId="0">
      <text>
        <r>
          <rPr>
            <sz val="10"/>
            <color rgb="FF000000"/>
            <rFont val="Arial"/>
          </rPr>
          <t>Take home essay final. Cross cultural paper (SO)</t>
        </r>
      </text>
    </comment>
    <comment ref="AF13" authorId="0">
      <text>
        <r>
          <rPr>
            <sz val="10"/>
            <color rgb="FF000000"/>
            <rFont val="Arial"/>
          </rPr>
          <t>Cross cultural paper, Lens theory application (AG)</t>
        </r>
      </text>
    </comment>
    <comment ref="AI13" authorId="0">
      <text>
        <r>
          <rPr>
            <sz val="10"/>
            <color rgb="FF000000"/>
            <rFont val="Arial"/>
          </rPr>
          <t>TWS, Lesson Planning, Portfolio. (BP, KK)</t>
        </r>
      </text>
    </comment>
    <comment ref="AO13" authorId="0">
      <text>
        <r>
          <rPr>
            <sz val="10"/>
            <color rgb="FF000000"/>
            <rFont val="Arial"/>
          </rPr>
          <t>TEXT ANNOTATION ASSIGNMENTS</t>
        </r>
      </text>
    </comment>
    <comment ref="AX13" authorId="0">
      <text>
        <r>
          <rPr>
            <sz val="10"/>
            <color rgb="FF000000"/>
            <rFont val="Arial"/>
          </rPr>
          <t>Capstone reflection</t>
        </r>
      </text>
    </comment>
    <comment ref="BA13" authorId="0">
      <text>
        <r>
          <rPr>
            <sz val="10"/>
            <color rgb="FF000000"/>
            <rFont val="Arial"/>
          </rPr>
          <t>Students complete and practice competencies in their content areas
during student teaching.  Student Teaching Evaluation.  KK</t>
        </r>
      </text>
    </comment>
    <comment ref="BD13" authorId="0">
      <text>
        <r>
          <rPr>
            <sz val="10"/>
            <color rgb="FF000000"/>
            <rFont val="Arial"/>
          </rPr>
          <t>Discussion, course assignments. (BP)</t>
        </r>
      </text>
    </comment>
    <comment ref="BG13" authorId="0">
      <text>
        <r>
          <rPr>
            <sz val="10"/>
            <color rgb="FF000000"/>
            <rFont val="Arial"/>
          </rPr>
          <t xml:space="preserve">Class Discussion, Inquiry Project. (BP, LZ)
</t>
        </r>
      </text>
    </comment>
    <comment ref="BS13" authorId="0">
      <text>
        <r>
          <rPr>
            <sz val="10"/>
            <color rgb="FF000000"/>
            <rFont val="Arial"/>
          </rPr>
          <t>Scenarios related to the effect of culture and society make up part of the midterms and final for this class.</t>
        </r>
      </text>
    </comment>
    <comment ref="K14" authorId="0">
      <text>
        <r>
          <rPr>
            <sz val="10"/>
            <color rgb="FF000000"/>
            <rFont val="Arial"/>
          </rPr>
          <t>lecture, class discussion</t>
        </r>
      </text>
    </comment>
    <comment ref="N14" authorId="0">
      <text>
        <r>
          <rPr>
            <sz val="10"/>
            <color rgb="FF000000"/>
            <rFont val="Arial"/>
          </rPr>
          <t>Curriculum standards required in lesson plan: Present or not (BJT)</t>
        </r>
      </text>
    </comment>
    <comment ref="T14" authorId="0">
      <text>
        <r>
          <rPr>
            <sz val="10"/>
            <color rgb="FF000000"/>
            <rFont val="Arial"/>
          </rPr>
          <t>article abstract</t>
        </r>
      </text>
    </comment>
    <comment ref="Z14" authorId="0">
      <text>
        <r>
          <rPr>
            <sz val="10"/>
            <color rgb="FF000000"/>
            <rFont val="Arial"/>
          </rPr>
          <t>Extensive writing, annotated reading and grading by instructor.</t>
        </r>
      </text>
    </comment>
    <comment ref="AI14" authorId="0">
      <text>
        <r>
          <rPr>
            <sz val="10"/>
            <color rgb="FF000000"/>
            <rFont val="Arial"/>
          </rPr>
          <t>Lesson Planning. (BP, KK)</t>
        </r>
      </text>
    </comment>
    <comment ref="AR14" authorId="0">
      <text>
        <r>
          <rPr>
            <sz val="10"/>
            <color rgb="FF000000"/>
            <rFont val="Arial"/>
          </rPr>
          <t>Lesson plans</t>
        </r>
      </text>
    </comment>
    <comment ref="AX14" authorId="0">
      <text>
        <r>
          <rPr>
            <sz val="10"/>
            <color rgb="FF000000"/>
            <rFont val="Arial"/>
          </rPr>
          <t>Capstone lesson plans</t>
        </r>
      </text>
    </comment>
    <comment ref="BA14" authorId="0">
      <text>
        <r>
          <rPr>
            <sz val="10"/>
            <color rgb="FF000000"/>
            <rFont val="Arial"/>
          </rPr>
          <t>Students complete and practice competencies in their content areas
during student teaching.  Student Teaching Evaluation.  KK</t>
        </r>
      </text>
    </comment>
    <comment ref="AC15" authorId="0">
      <text>
        <r>
          <rPr>
            <sz val="10"/>
            <color rgb="FF000000"/>
            <rFont val="Arial"/>
          </rPr>
          <t>Differentiated lesson plan, course readings and reflections (SO)</t>
        </r>
      </text>
    </comment>
    <comment ref="AI15" authorId="0">
      <text>
        <r>
          <rPr>
            <sz val="10"/>
            <color rgb="FF000000"/>
            <rFont val="Arial"/>
          </rPr>
          <t>Student Teaching Evaluation and TWS.
(KK,BP)</t>
        </r>
      </text>
    </comment>
    <comment ref="BA15" authorId="0">
      <text>
        <r>
          <rPr>
            <sz val="10"/>
            <color rgb="FF000000"/>
            <rFont val="Arial"/>
          </rPr>
          <t>Students complete and practice competencies in their content areas
during student teaching.  Student Teaching Evaluation.  KK</t>
        </r>
      </text>
    </comment>
    <comment ref="BM15" authorId="0">
      <text>
        <r>
          <rPr>
            <sz val="10"/>
            <color rgb="FF000000"/>
            <rFont val="Arial"/>
          </rPr>
          <t>First Year Binder. (BP)</t>
        </r>
      </text>
    </comment>
    <comment ref="BS15" authorId="0">
      <text>
        <r>
          <rPr>
            <sz val="10"/>
            <color rgb="FF000000"/>
            <rFont val="Arial"/>
          </rPr>
          <t>Groups of students complete projects based on assessment of the effectiveness of curriculum.</t>
        </r>
      </text>
    </comment>
    <comment ref="E16" authorId="0">
      <text>
        <r>
          <rPr>
            <sz val="10"/>
            <color rgb="FF000000"/>
            <rFont val="Arial"/>
          </rPr>
          <t>Will be added to Fall 2012 course curriculum. Registration for LEA. (BP, KK)</t>
        </r>
      </text>
    </comment>
    <comment ref="T16" authorId="0">
      <text>
        <r>
          <rPr>
            <sz val="10"/>
            <color rgb="FF000000"/>
            <rFont val="Arial"/>
          </rPr>
          <t>Group presentation (AG)</t>
        </r>
      </text>
    </comment>
    <comment ref="Z16" authorId="0">
      <text>
        <r>
          <rPr>
            <sz val="10"/>
            <color rgb="FF000000"/>
            <rFont val="Arial"/>
          </rPr>
          <t>Extensive writing, annotated reading and grading by instructor.</t>
        </r>
      </text>
    </comment>
    <comment ref="AH16" authorId="0">
      <text>
        <r>
          <rPr>
            <sz val="10"/>
            <color rgb="FF000000"/>
            <rFont val="Arial"/>
          </rPr>
          <t>Potfolio Requirement (KK,BP)</t>
        </r>
      </text>
    </comment>
    <comment ref="AO16" authorId="0">
      <text>
        <r>
          <rPr>
            <sz val="10"/>
            <color rgb="FF000000"/>
            <rFont val="Arial"/>
          </rPr>
          <t>ORGANIZATIONS ASSIGNMENT</t>
        </r>
      </text>
    </comment>
    <comment ref="AQ16" authorId="0">
      <text>
        <r>
          <rPr>
            <sz val="10"/>
            <color rgb="FF000000"/>
            <rFont val="Arial"/>
          </rPr>
          <t>Lesson plans</t>
        </r>
      </text>
    </comment>
    <comment ref="AX16" authorId="0">
      <text>
        <r>
          <rPr>
            <sz val="10"/>
            <color rgb="FF000000"/>
            <rFont val="Arial"/>
          </rPr>
          <t>Capstone lesson plans</t>
        </r>
      </text>
    </comment>
    <comment ref="BM16" authorId="0">
      <text>
        <r>
          <rPr>
            <sz val="10"/>
            <color rgb="FF000000"/>
            <rFont val="Arial"/>
          </rPr>
          <t>First Year Binder. (BP)</t>
        </r>
      </text>
    </comment>
    <comment ref="N17" authorId="0">
      <text>
        <r>
          <rPr>
            <sz val="10"/>
            <color rgb="FF000000"/>
            <rFont val="Arial"/>
          </rPr>
          <t>Included in evaluation of lesson plan assignment --bernard.tonjes April 17, 2012 4:38:07 PM CDT</t>
        </r>
      </text>
    </comment>
    <comment ref="AC17" authorId="0">
      <text>
        <r>
          <rPr>
            <sz val="10"/>
            <color rgb="FF000000"/>
            <rFont val="Arial"/>
          </rPr>
          <t>Differentiated lesson plan and evaluation plan (AG)</t>
        </r>
      </text>
    </comment>
    <comment ref="AF17" authorId="0">
      <text>
        <r>
          <rPr>
            <sz val="10"/>
            <color rgb="FF000000"/>
            <rFont val="Arial"/>
          </rPr>
          <t xml:space="preserve">PCM evaluation
</t>
        </r>
      </text>
    </comment>
    <comment ref="AI17" authorId="0">
      <text>
        <r>
          <rPr>
            <sz val="10"/>
            <color rgb="FF000000"/>
            <rFont val="Arial"/>
          </rPr>
          <t>Student Teacher Evaluation, TWS, Lesson Planning. (BP, KK)</t>
        </r>
      </text>
    </comment>
    <comment ref="AO17" authorId="0">
      <text>
        <r>
          <rPr>
            <sz val="10"/>
            <color rgb="FF000000"/>
            <rFont val="Arial"/>
          </rPr>
          <t>COGNITION KIT</t>
        </r>
      </text>
    </comment>
    <comment ref="AR17" authorId="0">
      <text>
        <r>
          <rPr>
            <sz val="10"/>
            <color rgb="FF000000"/>
            <rFont val="Arial"/>
          </rPr>
          <t>Lesson plans</t>
        </r>
      </text>
    </comment>
    <comment ref="AX17" authorId="0">
      <text>
        <r>
          <rPr>
            <sz val="10"/>
            <color rgb="FF000000"/>
            <rFont val="Arial"/>
          </rPr>
          <t>Capstone lesson plans</t>
        </r>
      </text>
    </comment>
    <comment ref="BA17" authorId="0">
      <text>
        <r>
          <rPr>
            <sz val="10"/>
            <color rgb="FF000000"/>
            <rFont val="Arial"/>
          </rPr>
          <t>Students complete and practice competencies in their content areas
during student teaching.  Student Teaching Evaluation.  KK</t>
        </r>
      </text>
    </comment>
    <comment ref="BD17" authorId="0">
      <text>
        <r>
          <rPr>
            <sz val="10"/>
            <color rgb="FF000000"/>
            <rFont val="Arial"/>
          </rPr>
          <t>Discussion, course assignment, planning. (BP)</t>
        </r>
      </text>
    </comment>
    <comment ref="BM17" authorId="0">
      <text>
        <r>
          <rPr>
            <sz val="10"/>
            <color rgb="FF000000"/>
            <rFont val="Arial"/>
          </rPr>
          <t>First Year Binder. (BP)</t>
        </r>
      </text>
    </comment>
    <comment ref="BS17" authorId="0">
      <text>
        <r>
          <rPr>
            <sz val="10"/>
            <color rgb="FF000000"/>
            <rFont val="Arial"/>
          </rPr>
          <t>Students complete lesson plans and post ideas to a blog forum for methods of teaching ESL reading, writing, speaking, listening, and grammar.</t>
        </r>
      </text>
    </comment>
    <comment ref="N20" authorId="0">
      <text>
        <r>
          <rPr>
            <sz val="10"/>
            <color rgb="FF000000"/>
            <rFont val="Arial"/>
          </rPr>
          <t xml:space="preserve">Methodology in lesson plan evaluated for developmental appropriateness and consistency with available resources (BJT)
</t>
        </r>
      </text>
    </comment>
    <comment ref="Q20" authorId="0">
      <text>
        <r>
          <rPr>
            <sz val="10"/>
            <color rgb="FF000000"/>
            <rFont val="Arial"/>
          </rPr>
          <t>Reflection subject for journals (BJT)</t>
        </r>
      </text>
    </comment>
    <comment ref="T20" authorId="0">
      <text>
        <r>
          <rPr>
            <sz val="10"/>
            <color rgb="FF000000"/>
            <rFont val="Arial"/>
          </rPr>
          <t>transition plan,pre-referral plans, adaptation activities</t>
        </r>
      </text>
    </comment>
    <comment ref="Z20" authorId="0">
      <text>
        <r>
          <rPr>
            <sz val="10"/>
            <color rgb="FF000000"/>
            <rFont val="Arial"/>
          </rPr>
          <t>Extensive writing, annotated reading and grading by instructor.</t>
        </r>
      </text>
    </comment>
    <comment ref="AC20" authorId="0">
      <text>
        <r>
          <rPr>
            <sz val="10"/>
            <color rgb="FF000000"/>
            <rFont val="Arial"/>
          </rPr>
          <t>DI application, group presentations, lesson plan, assessment jigsaw (SO)</t>
        </r>
      </text>
    </comment>
    <comment ref="AI20" authorId="0">
      <text>
        <r>
          <rPr>
            <sz val="10"/>
            <color rgb="FF000000"/>
            <rFont val="Arial"/>
          </rPr>
          <t>Student Teacher Evaluation. (BP, KK)</t>
        </r>
      </text>
    </comment>
    <comment ref="AR20" authorId="0">
      <text>
        <r>
          <rPr>
            <sz val="10"/>
            <color rgb="FF000000"/>
            <rFont val="Arial"/>
          </rPr>
          <t>Lesson plans</t>
        </r>
      </text>
    </comment>
    <comment ref="AX20" authorId="0">
      <text>
        <r>
          <rPr>
            <sz val="10"/>
            <color rgb="FF000000"/>
            <rFont val="Arial"/>
          </rPr>
          <t>Capstone lesson plans</t>
        </r>
      </text>
    </comment>
    <comment ref="BA20" authorId="0">
      <text>
        <r>
          <rPr>
            <sz val="10"/>
            <color rgb="FF000000"/>
            <rFont val="Arial"/>
          </rPr>
          <t>Students complete and practice competencies in their content areas
during student teaching.  Student Teaching Evaluation.  KK</t>
        </r>
      </text>
    </comment>
    <comment ref="BM20" authorId="0">
      <text>
        <r>
          <rPr>
            <sz val="10"/>
            <color rgb="FF000000"/>
            <rFont val="Arial"/>
          </rPr>
          <t>First Year Binder. (BP)</t>
        </r>
      </text>
    </comment>
    <comment ref="BS20" authorId="0">
      <text>
        <r>
          <rPr>
            <sz val="10"/>
            <color rgb="FF000000"/>
            <rFont val="Arial"/>
          </rPr>
          <t>Students submit lesson plans.</t>
        </r>
      </text>
    </comment>
    <comment ref="E21" authorId="0">
      <text>
        <r>
          <rPr>
            <sz val="10"/>
            <color rgb="FF000000"/>
            <rFont val="Arial"/>
          </rPr>
          <t>Shadowing/Teacher interview presentation. Rubric based assessment. (BP, KK)</t>
        </r>
      </text>
    </comment>
    <comment ref="K21" authorId="0">
      <text>
        <r>
          <rPr>
            <sz val="10"/>
            <color rgb="FF000000"/>
            <rFont val="Arial"/>
          </rPr>
          <t>Technology Group Project</t>
        </r>
      </text>
    </comment>
    <comment ref="Q21" authorId="0">
      <text>
        <r>
          <rPr>
            <sz val="10"/>
            <color rgb="FF000000"/>
            <rFont val="Arial"/>
          </rPr>
          <t>Reflection subject for journals (BJT)</t>
        </r>
      </text>
    </comment>
    <comment ref="Y21" authorId="0">
      <text>
        <r>
          <rPr>
            <sz val="10"/>
            <color rgb="FF000000"/>
            <rFont val="Arial"/>
          </rPr>
          <t>Extensive writing, annotated reading and grading by instructor.</t>
        </r>
      </text>
    </comment>
    <comment ref="AC21" authorId="0">
      <text>
        <r>
          <rPr>
            <sz val="10"/>
            <color rgb="FF000000"/>
            <rFont val="Arial"/>
          </rPr>
          <t>lesson plan (SO)</t>
        </r>
      </text>
    </comment>
    <comment ref="AI21" authorId="0">
      <text>
        <r>
          <rPr>
            <sz val="10"/>
            <color rgb="FF000000"/>
            <rFont val="Arial"/>
          </rPr>
          <t>Student Teacher Evaluation. (BP, KK)</t>
        </r>
      </text>
    </comment>
    <comment ref="AR21" authorId="0">
      <text>
        <r>
          <rPr>
            <sz val="10"/>
            <color rgb="FF000000"/>
            <rFont val="Arial"/>
          </rPr>
          <t>Lesson plans</t>
        </r>
      </text>
    </comment>
    <comment ref="AX21" authorId="0">
      <text>
        <r>
          <rPr>
            <sz val="10"/>
            <color rgb="FF000000"/>
            <rFont val="Arial"/>
          </rPr>
          <t>Capstone lesson plans</t>
        </r>
      </text>
    </comment>
    <comment ref="BA21" authorId="0">
      <text>
        <r>
          <rPr>
            <sz val="10"/>
            <color rgb="FF000000"/>
            <rFont val="Arial"/>
          </rPr>
          <t>Student Teaching Evaluations.  KK</t>
        </r>
      </text>
    </comment>
    <comment ref="BS21" authorId="0">
      <text>
        <r>
          <rPr>
            <sz val="10"/>
            <color rgb="FF000000"/>
            <rFont val="Arial"/>
          </rPr>
          <t>Students submit lesson plans.</t>
        </r>
      </text>
    </comment>
    <comment ref="Q22" authorId="0">
      <text>
        <r>
          <rPr>
            <sz val="10"/>
            <color rgb="FF000000"/>
            <rFont val="Arial"/>
          </rPr>
          <t>Included in teacher evaluation at conclusion of field experience.</t>
        </r>
      </text>
    </comment>
    <comment ref="T22" authorId="0">
      <text>
        <r>
          <rPr>
            <sz val="10"/>
            <color rgb="FF000000"/>
            <rFont val="Arial"/>
          </rPr>
          <t>tests</t>
        </r>
      </text>
    </comment>
    <comment ref="AC22" authorId="0">
      <text>
        <r>
          <rPr>
            <sz val="10"/>
            <color rgb="FF000000"/>
            <rFont val="Arial"/>
          </rPr>
          <t>Lesson Plan, group presentation, application assignment(AG)</t>
        </r>
      </text>
    </comment>
    <comment ref="AI22" authorId="0">
      <text>
        <r>
          <rPr>
            <sz val="10"/>
            <color rgb="FF000000"/>
            <rFont val="Arial"/>
          </rPr>
          <t>Lesson Planning, Student Teacher Evaluation. (BP, KK)</t>
        </r>
      </text>
    </comment>
    <comment ref="BA22" authorId="0">
      <text>
        <r>
          <rPr>
            <sz val="10"/>
            <color rgb="FF000000"/>
            <rFont val="Arial"/>
          </rPr>
          <t>Students complete and practice competencies in their content areas
during student teaching.  Student Teaching Evaluation.  KK</t>
        </r>
      </text>
    </comment>
    <comment ref="BM22" authorId="0">
      <text>
        <r>
          <rPr>
            <sz val="10"/>
            <color rgb="FF000000"/>
            <rFont val="Arial"/>
          </rPr>
          <t>First Year Binder. (BP)</t>
        </r>
      </text>
    </comment>
    <comment ref="BS22" authorId="0">
      <text>
        <r>
          <rPr>
            <sz val="10"/>
            <color rgb="FF000000"/>
            <rFont val="Arial"/>
          </rPr>
          <t>Students submit lesson plans.</t>
        </r>
      </text>
    </comment>
    <comment ref="Y23" authorId="0">
      <text>
        <r>
          <rPr>
            <sz val="10"/>
            <color rgb="FF000000"/>
            <rFont val="Arial"/>
          </rPr>
          <t>Extensive writing, annotated reading and grading by instructor.</t>
        </r>
      </text>
    </comment>
    <comment ref="AC23" authorId="0">
      <text>
        <r>
          <rPr>
            <sz val="10"/>
            <color rgb="FF000000"/>
            <rFont val="Arial"/>
          </rPr>
          <t>lesson plan, course reading and reflection, application assignment(AG)</t>
        </r>
      </text>
    </comment>
    <comment ref="AI23" authorId="0">
      <text>
        <r>
          <rPr>
            <sz val="10"/>
            <color rgb="FF000000"/>
            <rFont val="Arial"/>
          </rPr>
          <t>Lesson Planning, Student Teacher Evaluation. (BP, KK)</t>
        </r>
      </text>
    </comment>
    <comment ref="AO23" authorId="0">
      <text>
        <r>
          <rPr>
            <sz val="10"/>
            <color rgb="FF000000"/>
            <rFont val="Arial"/>
          </rPr>
          <t>CASE STUDIES</t>
        </r>
      </text>
    </comment>
    <comment ref="AR23" authorId="0">
      <text>
        <r>
          <rPr>
            <sz val="10"/>
            <color rgb="FF000000"/>
            <rFont val="Arial"/>
          </rPr>
          <t>Lesson plans</t>
        </r>
      </text>
    </comment>
    <comment ref="AX23" authorId="0">
      <text>
        <r>
          <rPr>
            <sz val="10"/>
            <color rgb="FF000000"/>
            <rFont val="Arial"/>
          </rPr>
          <t>Capstone lesson plans</t>
        </r>
      </text>
    </comment>
    <comment ref="BA23" authorId="0">
      <text>
        <r>
          <rPr>
            <sz val="10"/>
            <color rgb="FF000000"/>
            <rFont val="Arial"/>
          </rPr>
          <t>Student Teaching, TWS.  KK</t>
        </r>
      </text>
    </comment>
    <comment ref="BM23" authorId="0">
      <text>
        <r>
          <rPr>
            <sz val="10"/>
            <color rgb="FF000000"/>
            <rFont val="Arial"/>
          </rPr>
          <t>First Year Binder. (BP)</t>
        </r>
      </text>
    </comment>
    <comment ref="BS23" authorId="0">
      <text>
        <r>
          <rPr>
            <sz val="10"/>
            <color rgb="FF000000"/>
            <rFont val="Arial"/>
          </rPr>
          <t>Lesson plans taught in class</t>
        </r>
      </text>
    </comment>
    <comment ref="AC24" authorId="0">
      <text>
        <r>
          <rPr>
            <sz val="10"/>
            <color rgb="FF000000"/>
            <rFont val="Arial"/>
          </rPr>
          <t>LEsson plan,application assignment, course reading (AG)</t>
        </r>
      </text>
    </comment>
    <comment ref="AI24" authorId="0">
      <text>
        <r>
          <rPr>
            <sz val="10"/>
            <color rgb="FF000000"/>
            <rFont val="Arial"/>
          </rPr>
          <t>Lesson Planning, Student Teacher Evaluation. (BP, KK)</t>
        </r>
      </text>
    </comment>
    <comment ref="AO24" authorId="0">
      <text>
        <r>
          <rPr>
            <sz val="10"/>
            <color rgb="FF000000"/>
            <rFont val="Arial"/>
          </rPr>
          <t>COGITION KID</t>
        </r>
      </text>
    </comment>
    <comment ref="BA24" authorId="0">
      <text>
        <r>
          <rPr>
            <sz val="10"/>
            <color rgb="FF000000"/>
            <rFont val="Arial"/>
          </rPr>
          <t>Student Teaching, TWS.</t>
        </r>
      </text>
    </comment>
    <comment ref="BM24" authorId="0">
      <text>
        <r>
          <rPr>
            <sz val="10"/>
            <color rgb="FF000000"/>
            <rFont val="Arial"/>
          </rPr>
          <t>First Year Binder. (BP)</t>
        </r>
      </text>
    </comment>
    <comment ref="K25" authorId="0">
      <text>
        <r>
          <rPr>
            <sz val="10"/>
            <color rgb="FF000000"/>
            <rFont val="Arial"/>
          </rPr>
          <t>technology project</t>
        </r>
      </text>
    </comment>
    <comment ref="N25" authorId="0">
      <text>
        <r>
          <rPr>
            <sz val="10"/>
            <color rgb="FF000000"/>
            <rFont val="Arial"/>
          </rPr>
          <t>Introduced in lesson planning assignment. (BJT)</t>
        </r>
      </text>
    </comment>
    <comment ref="W25" authorId="0">
      <text>
        <r>
          <rPr>
            <sz val="10"/>
            <color rgb="FF000000"/>
            <rFont val="Arial"/>
          </rPr>
          <t>field experience with people who have disabilities</t>
        </r>
      </text>
    </comment>
    <comment ref="AC25" authorId="0">
      <text>
        <r>
          <rPr>
            <sz val="10"/>
            <color rgb="FF000000"/>
            <rFont val="Arial"/>
          </rPr>
          <t>Lesson plan, application assignment (SO)</t>
        </r>
      </text>
    </comment>
    <comment ref="AI25" authorId="0">
      <text>
        <r>
          <rPr>
            <sz val="10"/>
            <color rgb="FF000000"/>
            <rFont val="Arial"/>
          </rPr>
          <t>Lesson Planning, Student Teacher Evaluation. (BP, KK)</t>
        </r>
      </text>
    </comment>
    <comment ref="AR25" authorId="0">
      <text>
        <r>
          <rPr>
            <sz val="10"/>
            <color rgb="FF000000"/>
            <rFont val="Arial"/>
          </rPr>
          <t>Lesson plans</t>
        </r>
      </text>
    </comment>
    <comment ref="AX25" authorId="0">
      <text>
        <r>
          <rPr>
            <sz val="10"/>
            <color rgb="FF000000"/>
            <rFont val="Arial"/>
          </rPr>
          <t>Capstone lesson plans</t>
        </r>
      </text>
    </comment>
    <comment ref="BA25" authorId="0">
      <text>
        <r>
          <rPr>
            <sz val="10"/>
            <color rgb="FF000000"/>
            <rFont val="Arial"/>
          </rPr>
          <t>Student Teaching evaluation.</t>
        </r>
      </text>
    </comment>
    <comment ref="BJ25" authorId="0">
      <text>
        <r>
          <rPr>
            <sz val="10"/>
            <color rgb="FF000000"/>
            <rFont val="Arial"/>
          </rPr>
          <t xml:space="preserve">After School Activity project. (BP)
</t>
        </r>
      </text>
    </comment>
    <comment ref="BM25" authorId="0">
      <text>
        <r>
          <rPr>
            <sz val="10"/>
            <color rgb="FF000000"/>
            <rFont val="Arial"/>
          </rPr>
          <t>First Year Binder. (BP)</t>
        </r>
      </text>
    </comment>
    <comment ref="BS25" authorId="0">
      <text>
        <r>
          <rPr>
            <sz val="10"/>
            <color rgb="FF000000"/>
            <rFont val="Arial"/>
          </rPr>
          <t>Lesson plans, both written and taught</t>
        </r>
      </text>
    </comment>
    <comment ref="K27" authorId="0">
      <text>
        <r>
          <rPr>
            <sz val="10"/>
            <color rgb="FF000000"/>
            <rFont val="Arial"/>
          </rPr>
          <t>technology project</t>
        </r>
      </text>
    </comment>
    <comment ref="N27" authorId="0">
      <text>
        <r>
          <rPr>
            <sz val="10"/>
            <color rgb="FF000000"/>
            <rFont val="Arial"/>
          </rPr>
          <t xml:space="preserve">Introduced in lesson plan assignment (BJT)
</t>
        </r>
      </text>
    </comment>
    <comment ref="AI27" authorId="0">
      <text>
        <r>
          <rPr>
            <sz val="10"/>
            <color rgb="FF000000"/>
            <rFont val="Arial"/>
          </rPr>
          <t>Lesson Planning, Student Teacher Evaluation, Supervisor Feedback, TWS. (BP, KK)</t>
        </r>
      </text>
    </comment>
    <comment ref="BA27" authorId="0">
      <text>
        <r>
          <rPr>
            <sz val="10"/>
            <color rgb="FF000000"/>
            <rFont val="Arial"/>
          </rPr>
          <t>Student Teaching Evaluations.  KK</t>
        </r>
      </text>
    </comment>
    <comment ref="BS27" authorId="0">
      <text>
        <r>
          <rPr>
            <sz val="10"/>
            <color rgb="FF000000"/>
            <rFont val="Arial"/>
          </rPr>
          <t>Lesson plans.</t>
        </r>
      </text>
    </comment>
    <comment ref="N28" authorId="0">
      <text>
        <r>
          <rPr>
            <sz val="10"/>
            <color rgb="FF000000"/>
            <rFont val="Arial"/>
          </rPr>
          <t>Included as comments in lesson plan assignment, but not assessed.</t>
        </r>
      </text>
    </comment>
    <comment ref="AI28" authorId="0">
      <text>
        <r>
          <rPr>
            <sz val="10"/>
            <color rgb="FF000000"/>
            <rFont val="Arial"/>
          </rPr>
          <t>Lesson Planning, Student Teacher Evaluation, Supervisor Feedback, TWS. (BP, KK)</t>
        </r>
      </text>
    </comment>
    <comment ref="AO28" authorId="0">
      <text>
        <r>
          <rPr>
            <sz val="10"/>
            <color rgb="FF000000"/>
            <rFont val="Arial"/>
          </rPr>
          <t>TEXT ANNOTATIONS ASSIGNMENTS</t>
        </r>
      </text>
    </comment>
    <comment ref="BA28" authorId="0">
      <text>
        <r>
          <rPr>
            <sz val="10"/>
            <color rgb="FF000000"/>
            <rFont val="Arial"/>
          </rPr>
          <t>tEnd olf year evaluation, WAR reports.  KK</t>
        </r>
      </text>
    </comment>
    <comment ref="N29" authorId="0">
      <text>
        <r>
          <rPr>
            <sz val="10"/>
            <color rgb="FF000000"/>
            <rFont val="Arial"/>
          </rPr>
          <t>Lesson plans evaluated for continuity, appropriate expectations (BJT)</t>
        </r>
      </text>
    </comment>
    <comment ref="AC29" authorId="0">
      <text>
        <r>
          <rPr>
            <sz val="10"/>
            <color rgb="FF000000"/>
            <rFont val="Arial"/>
          </rPr>
          <t>Application, Group presenatations, Lesson Plan (SO)</t>
        </r>
      </text>
    </comment>
    <comment ref="AI29" authorId="0">
      <text>
        <r>
          <rPr>
            <sz val="10"/>
            <color rgb="FF000000"/>
            <rFont val="Arial"/>
          </rPr>
          <t>Lesson Planning, Student Teacher Evaluation, Supervisor Feedback, TWS. (BP, KK)</t>
        </r>
      </text>
    </comment>
    <comment ref="AR29" authorId="0">
      <text>
        <r>
          <rPr>
            <sz val="10"/>
            <color rgb="FF000000"/>
            <rFont val="Arial"/>
          </rPr>
          <t>Capstone unit</t>
        </r>
      </text>
    </comment>
    <comment ref="AX29" authorId="0">
      <text>
        <r>
          <rPr>
            <sz val="10"/>
            <color rgb="FF000000"/>
            <rFont val="Arial"/>
          </rPr>
          <t>Capstone unit</t>
        </r>
      </text>
    </comment>
    <comment ref="BA29" authorId="0">
      <text>
        <r>
          <rPr>
            <sz val="10"/>
            <color rgb="FF000000"/>
            <rFont val="Arial"/>
          </rPr>
          <t>TWS, Student Teaching Evaluations.  KK</t>
        </r>
      </text>
    </comment>
    <comment ref="BD29" authorId="0">
      <text>
        <r>
          <rPr>
            <sz val="10"/>
            <color rgb="FF000000"/>
            <rFont val="Arial"/>
          </rPr>
          <t>Discussion, course assignment, planning. (BP)</t>
        </r>
      </text>
    </comment>
    <comment ref="BM29" authorId="0">
      <text>
        <r>
          <rPr>
            <sz val="10"/>
            <color rgb="FF000000"/>
            <rFont val="Arial"/>
          </rPr>
          <t>First Year Binder. (BP)</t>
        </r>
      </text>
    </comment>
    <comment ref="BS29" authorId="0">
      <text>
        <r>
          <rPr>
            <sz val="10"/>
            <color rgb="FF000000"/>
            <rFont val="Arial"/>
          </rPr>
          <t>Lesson plans</t>
        </r>
      </text>
    </comment>
    <comment ref="AI30" authorId="0">
      <text>
        <r>
          <rPr>
            <sz val="10"/>
            <color rgb="FF000000"/>
            <rFont val="Arial"/>
          </rPr>
          <t>Lesson Planning, Student Teacher Evaluation, Supervisor Feedback. (BP, KK)</t>
        </r>
      </text>
    </comment>
    <comment ref="AR30" authorId="0">
      <text>
        <r>
          <rPr>
            <sz val="10"/>
            <color rgb="FF000000"/>
            <rFont val="Arial"/>
          </rPr>
          <t>Lesson plans</t>
        </r>
      </text>
    </comment>
    <comment ref="AX30" authorId="0">
      <text>
        <r>
          <rPr>
            <sz val="10"/>
            <color rgb="FF000000"/>
            <rFont val="Arial"/>
          </rPr>
          <t>Capstone lesson plans</t>
        </r>
      </text>
    </comment>
    <comment ref="BA30" authorId="0">
      <text>
        <r>
          <rPr>
            <sz val="10"/>
            <color rgb="FF000000"/>
            <rFont val="Arial"/>
          </rPr>
          <t>Student Teaching  Evaluations.</t>
        </r>
      </text>
    </comment>
    <comment ref="BJ30" authorId="0">
      <text>
        <r>
          <rPr>
            <sz val="10"/>
            <color rgb="FF000000"/>
            <rFont val="Arial"/>
          </rPr>
          <t>After School Activity Project. (BP)</t>
        </r>
      </text>
    </comment>
    <comment ref="BM30" authorId="0">
      <text>
        <r>
          <rPr>
            <sz val="10"/>
            <color rgb="FF000000"/>
            <rFont val="Arial"/>
          </rPr>
          <t>First Year Binder. (BP)</t>
        </r>
      </text>
    </comment>
    <comment ref="BS30" authorId="0">
      <text>
        <r>
          <rPr>
            <sz val="10"/>
            <color rgb="FF000000"/>
            <rFont val="Arial"/>
          </rPr>
          <t>Lesson plans</t>
        </r>
      </text>
    </comment>
    <comment ref="N31" authorId="0">
      <text>
        <r>
          <rPr>
            <sz val="10"/>
            <color rgb="FF000000"/>
            <rFont val="Arial"/>
          </rPr>
          <t>Brief description of assessment component to each lesson included in lesson plan assignment (BJT)_</t>
        </r>
      </text>
    </comment>
    <comment ref="T31" authorId="0">
      <text>
        <r>
          <rPr>
            <sz val="10"/>
            <color rgb="FF000000"/>
            <rFont val="Arial"/>
          </rPr>
          <t>article abstract</t>
        </r>
      </text>
    </comment>
    <comment ref="AR31" authorId="0">
      <text>
        <r>
          <rPr>
            <sz val="10"/>
            <color rgb="FF000000"/>
            <rFont val="Arial"/>
          </rPr>
          <t>Lesson plans</t>
        </r>
      </text>
    </comment>
    <comment ref="AX31" authorId="0">
      <text>
        <r>
          <rPr>
            <sz val="10"/>
            <color rgb="FF000000"/>
            <rFont val="Arial"/>
          </rPr>
          <t>Capstone lesson plans</t>
        </r>
      </text>
    </comment>
    <comment ref="BS31" authorId="0">
      <text>
        <r>
          <rPr>
            <sz val="10"/>
            <color rgb="FF000000"/>
            <rFont val="Arial"/>
          </rPr>
          <t>Lesson plans</t>
        </r>
      </text>
    </comment>
    <comment ref="N32" authorId="0">
      <text>
        <r>
          <rPr>
            <sz val="10"/>
            <color rgb="FF000000"/>
            <rFont val="Arial"/>
          </rPr>
          <t>Time allocation evaluated in lesson plan assignment (BJT)</t>
        </r>
      </text>
    </comment>
    <comment ref="AI32" authorId="0">
      <text>
        <r>
          <rPr>
            <sz val="10"/>
            <color rgb="FF000000"/>
            <rFont val="Arial"/>
          </rPr>
          <t>Lesson Planning, Student Teacher Evaluation, Supervisor Feedback. (BP, KK)</t>
        </r>
      </text>
    </comment>
    <comment ref="AX32" authorId="0">
      <text>
        <r>
          <rPr>
            <sz val="10"/>
            <color rgb="FF000000"/>
            <rFont val="Arial"/>
          </rPr>
          <t>Capstone reflection</t>
        </r>
      </text>
    </comment>
    <comment ref="BJ32" authorId="0">
      <text>
        <r>
          <rPr>
            <sz val="10"/>
            <color rgb="FF000000"/>
            <rFont val="Arial"/>
          </rPr>
          <t>After School Activity Project. (BP)</t>
        </r>
      </text>
    </comment>
    <comment ref="T33" authorId="0">
      <text>
        <r>
          <rPr>
            <sz val="10"/>
            <color rgb="FF000000"/>
            <rFont val="Arial"/>
          </rPr>
          <t>Adaptation activities</t>
        </r>
      </text>
    </comment>
    <comment ref="AC33" authorId="0">
      <text>
        <r>
          <rPr>
            <sz val="10"/>
            <color rgb="FF000000"/>
            <rFont val="Arial"/>
          </rPr>
          <t>Reading reflections and lesson plan, assessment jigsaw (SO)</t>
        </r>
      </text>
    </comment>
    <comment ref="AI33" authorId="0">
      <text>
        <r>
          <rPr>
            <sz val="10"/>
            <color rgb="FF000000"/>
            <rFont val="Arial"/>
          </rPr>
          <t xml:space="preserve">Student Teacher Evaluation, TWS, Lesson Planning. (BP, KK)
</t>
        </r>
      </text>
    </comment>
    <comment ref="BA33" authorId="0">
      <text>
        <r>
          <rPr>
            <sz val="10"/>
            <color rgb="FF000000"/>
            <rFont val="Arial"/>
          </rPr>
          <t>TWS, Student Teaching Evaluations.  KK</t>
        </r>
      </text>
    </comment>
    <comment ref="BS33" authorId="0">
      <text>
        <r>
          <rPr>
            <sz val="10"/>
            <color rgb="FF000000"/>
            <rFont val="Arial"/>
          </rPr>
          <t>Group curriculum modification project</t>
        </r>
      </text>
    </comment>
    <comment ref="T34" authorId="0">
      <text>
        <r>
          <rPr>
            <sz val="10"/>
            <color rgb="FF000000"/>
            <rFont val="Arial"/>
          </rPr>
          <t>Adaptation Activities</t>
        </r>
      </text>
    </comment>
    <comment ref="AC34" authorId="0">
      <text>
        <r>
          <rPr>
            <sz val="10"/>
            <color rgb="FF000000"/>
            <rFont val="Arial"/>
          </rPr>
          <t>reflections, lesson plan, assessment jigsaw SO</t>
        </r>
      </text>
    </comment>
    <comment ref="AI34" authorId="0">
      <text>
        <r>
          <rPr>
            <sz val="10"/>
            <color rgb="FF000000"/>
            <rFont val="Arial"/>
          </rPr>
          <t xml:space="preserve">Student Teacher Evaluation, TWS, Lesson Planning. (BP, KK)
</t>
        </r>
      </text>
    </comment>
    <comment ref="AO34" authorId="0">
      <text>
        <r>
          <rPr>
            <sz val="10"/>
            <color rgb="FF000000"/>
            <rFont val="Arial"/>
          </rPr>
          <t>DEVELOPMENT CASE STUDIES</t>
        </r>
      </text>
    </comment>
    <comment ref="AX34" authorId="0">
      <text>
        <r>
          <rPr>
            <sz val="10"/>
            <color rgb="FF000000"/>
            <rFont val="Arial"/>
          </rPr>
          <t>Capstone survey</t>
        </r>
      </text>
    </comment>
    <comment ref="BA34" authorId="0">
      <text>
        <r>
          <rPr>
            <sz val="10"/>
            <color rgb="FF000000"/>
            <rFont val="Arial"/>
          </rPr>
          <t>TWS, Student Teaching Evaluations.  KK</t>
        </r>
      </text>
    </comment>
    <comment ref="BD34" authorId="0">
      <text>
        <r>
          <rPr>
            <sz val="10"/>
            <color rgb="FF000000"/>
            <rFont val="Arial"/>
          </rPr>
          <t>Discussion, course assignment. (BP)</t>
        </r>
      </text>
    </comment>
    <comment ref="BM34" authorId="0">
      <text>
        <r>
          <rPr>
            <sz val="10"/>
            <color rgb="FF000000"/>
            <rFont val="Arial"/>
          </rPr>
          <t>First Year Binder. (BP)</t>
        </r>
      </text>
    </comment>
    <comment ref="BS34" authorId="0">
      <text>
        <r>
          <rPr>
            <sz val="10"/>
            <color rgb="FF000000"/>
            <rFont val="Arial"/>
          </rPr>
          <t>Lesson plans, methods blog forum posts, questions on midterm and final</t>
        </r>
      </text>
    </comment>
    <comment ref="T35" authorId="0">
      <text>
        <r>
          <rPr>
            <sz val="10"/>
            <color rgb="FF000000"/>
            <rFont val="Arial"/>
          </rPr>
          <t>Pre-referral plan, adaptation activities</t>
        </r>
      </text>
    </comment>
    <comment ref="AC35" authorId="0">
      <text>
        <r>
          <rPr>
            <sz val="10"/>
            <color rgb="FF000000"/>
            <rFont val="Arial"/>
          </rPr>
          <t>course reading and reflection, assessment jigsaw, application assignment SO</t>
        </r>
      </text>
    </comment>
    <comment ref="AI35" authorId="0">
      <text>
        <r>
          <rPr>
            <sz val="10"/>
            <color rgb="FF000000"/>
            <rFont val="Arial"/>
          </rPr>
          <t xml:space="preserve">Student Teacher Evaluation, TWS, Lesson Planning. (BP, KK)
</t>
        </r>
      </text>
    </comment>
    <comment ref="AO35" authorId="0">
      <text>
        <r>
          <rPr>
            <sz val="10"/>
            <color rgb="FF000000"/>
            <rFont val="Arial"/>
          </rPr>
          <t>DEVELOPMENT CASE STUDIES</t>
        </r>
      </text>
    </comment>
    <comment ref="AX35" authorId="0">
      <text>
        <r>
          <rPr>
            <sz val="10"/>
            <color rgb="FF000000"/>
            <rFont val="Arial"/>
          </rPr>
          <t>Capstone reflection</t>
        </r>
      </text>
    </comment>
    <comment ref="BA35" authorId="0">
      <text>
        <r>
          <rPr>
            <sz val="10"/>
            <color rgb="FF000000"/>
            <rFont val="Arial"/>
          </rPr>
          <t>TWS, Student Teaching Evaluations, Lesson Planning.  KK</t>
        </r>
      </text>
    </comment>
    <comment ref="BS35" authorId="0">
      <text>
        <r>
          <rPr>
            <sz val="10"/>
            <color rgb="FF000000"/>
            <rFont val="Arial"/>
          </rPr>
          <t>Group curriculum modification project</t>
        </r>
      </text>
    </comment>
    <comment ref="AC37" authorId="0">
      <text>
        <r>
          <rPr>
            <sz val="10"/>
            <color rgb="FF000000"/>
            <rFont val="Arial"/>
          </rPr>
          <t>Lesson plan, assessment jigsaw activity SO</t>
        </r>
      </text>
    </comment>
    <comment ref="AI37" authorId="0">
      <text>
        <r>
          <rPr>
            <sz val="10"/>
            <color rgb="FF000000"/>
            <rFont val="Arial"/>
          </rPr>
          <t xml:space="preserve">Student Teacher Evaluation, TWS, Lesson Planning. (BP, KK)
</t>
        </r>
      </text>
    </comment>
    <comment ref="AR37" authorId="0">
      <text>
        <r>
          <rPr>
            <sz val="10"/>
            <color rgb="FF000000"/>
            <rFont val="Arial"/>
          </rPr>
          <t>Lesson plans</t>
        </r>
      </text>
    </comment>
    <comment ref="AX37" authorId="0">
      <text>
        <r>
          <rPr>
            <sz val="10"/>
            <color rgb="FF000000"/>
            <rFont val="Arial"/>
          </rPr>
          <t>Capstone lesson plans</t>
        </r>
      </text>
    </comment>
    <comment ref="BA37" authorId="0">
      <text>
        <r>
          <rPr>
            <sz val="10"/>
            <color rgb="FF000000"/>
            <rFont val="Arial"/>
          </rPr>
          <t>Student Teaching Evaluations.</t>
        </r>
      </text>
    </comment>
    <comment ref="BM37" authorId="0">
      <text>
        <r>
          <rPr>
            <sz val="10"/>
            <color rgb="FF000000"/>
            <rFont val="Arial"/>
          </rPr>
          <t>First Year Binder. (BP)</t>
        </r>
      </text>
    </comment>
    <comment ref="BS37" authorId="0">
      <text>
        <r>
          <rPr>
            <sz val="10"/>
            <color rgb="FF000000"/>
            <rFont val="Arial"/>
          </rPr>
          <t>Assessment tool accompanying lesson plan</t>
        </r>
      </text>
    </comment>
    <comment ref="N38" authorId="0">
      <text>
        <r>
          <rPr>
            <sz val="10"/>
            <color rgb="FF000000"/>
            <rFont val="Arial"/>
          </rPr>
          <t>One criterion for evaluation in Lesson plan assignment.</t>
        </r>
      </text>
    </comment>
    <comment ref="AC38" authorId="0">
      <text>
        <r>
          <rPr>
            <sz val="10"/>
            <color rgb="FF000000"/>
            <rFont val="Arial"/>
          </rPr>
          <t>assessment jigsaw, Lesson plan (SO)</t>
        </r>
      </text>
    </comment>
    <comment ref="AI38" authorId="0">
      <text>
        <r>
          <rPr>
            <sz val="10"/>
            <color rgb="FF000000"/>
            <rFont val="Arial"/>
          </rPr>
          <t>TWS, Student teacher evaluation. (BP, KK)</t>
        </r>
      </text>
    </comment>
    <comment ref="AX38" authorId="0">
      <text>
        <r>
          <rPr>
            <sz val="10"/>
            <color rgb="FF000000"/>
            <rFont val="Arial"/>
          </rPr>
          <t>Capstone reflection</t>
        </r>
      </text>
    </comment>
    <comment ref="BA38" authorId="0">
      <text>
        <r>
          <rPr>
            <sz val="10"/>
            <color rgb="FF000000"/>
            <rFont val="Arial"/>
          </rPr>
          <t>TWS, Student Teaching Evaluations.  KK</t>
        </r>
      </text>
    </comment>
    <comment ref="N39" authorId="0">
      <text>
        <r>
          <rPr>
            <sz val="10"/>
            <color rgb="FF000000"/>
            <rFont val="Arial"/>
          </rPr>
          <t>Topic covered in Chapter 4: Diversity, no specific assessment.</t>
        </r>
      </text>
    </comment>
    <comment ref="T39" authorId="0">
      <text>
        <r>
          <rPr>
            <sz val="10"/>
            <color rgb="FF000000"/>
            <rFont val="Arial"/>
          </rPr>
          <t>tests, quizzes, article abstract</t>
        </r>
      </text>
    </comment>
    <comment ref="AI39" authorId="0">
      <text>
        <r>
          <rPr>
            <sz val="10"/>
            <color rgb="FF000000"/>
            <rFont val="Arial"/>
          </rPr>
          <t>TWS, Student teacher evaluation. (BP, KK)</t>
        </r>
      </text>
    </comment>
    <comment ref="BA39" authorId="0">
      <text>
        <r>
          <rPr>
            <sz val="10"/>
            <color rgb="FF000000"/>
            <rFont val="Arial"/>
          </rPr>
          <t xml:space="preserve">Student Teaching Evaluations.  KK
</t>
        </r>
      </text>
    </comment>
    <comment ref="BS39" authorId="0">
      <text>
        <r>
          <rPr>
            <sz val="10"/>
            <color rgb="FF000000"/>
            <rFont val="Arial"/>
          </rPr>
          <t>Assessment tool critique</t>
        </r>
      </text>
    </comment>
    <comment ref="AI40" authorId="0">
      <text>
        <r>
          <rPr>
            <sz val="10"/>
            <color rgb="FF000000"/>
            <rFont val="Arial"/>
          </rPr>
          <t>TWS, Student teacher evaluation. (BP, KK)</t>
        </r>
      </text>
    </comment>
    <comment ref="BA40" authorId="0">
      <text>
        <r>
          <rPr>
            <sz val="10"/>
            <color rgb="FF000000"/>
            <rFont val="Arial"/>
          </rPr>
          <t>Student Teaching Evaluations.  KK</t>
        </r>
      </text>
    </comment>
    <comment ref="AI41" authorId="0">
      <text>
        <r>
          <rPr>
            <sz val="10"/>
            <color rgb="FF000000"/>
            <rFont val="Arial"/>
          </rPr>
          <t>TWS, Student teacher evaluation. (BP, KK)</t>
        </r>
      </text>
    </comment>
    <comment ref="BA41" authorId="0">
      <text>
        <r>
          <rPr>
            <sz val="10"/>
            <color rgb="FF000000"/>
            <rFont val="Arial"/>
          </rPr>
          <t>Student Teaching Evaluations.  KK</t>
        </r>
      </text>
    </comment>
    <comment ref="N43" authorId="0">
      <text>
        <r>
          <rPr>
            <sz val="10"/>
            <color rgb="FF000000"/>
            <rFont val="Arial"/>
          </rPr>
          <t>Topic of lecture and discussion . Assessed in exam  (BJT)_</t>
        </r>
      </text>
    </comment>
    <comment ref="T43" authorId="0">
      <text>
        <r>
          <rPr>
            <sz val="10"/>
            <color rgb="FF000000"/>
            <rFont val="Arial"/>
          </rPr>
          <t>Transition plan</t>
        </r>
      </text>
    </comment>
    <comment ref="AI43" authorId="0">
      <text>
        <r>
          <rPr>
            <sz val="10"/>
            <color rgb="FF000000"/>
            <rFont val="Arial"/>
          </rPr>
          <t>Student Teacher Evaluation, Quick Evaluation. BP, KK</t>
        </r>
      </text>
    </comment>
    <comment ref="BA43" authorId="0">
      <text>
        <r>
          <rPr>
            <sz val="10"/>
            <color rgb="FF000000"/>
            <rFont val="Arial"/>
          </rPr>
          <t>Quick Evaluation</t>
        </r>
      </text>
    </comment>
    <comment ref="BJ43" authorId="0">
      <text>
        <r>
          <rPr>
            <sz val="10"/>
            <color rgb="FF000000"/>
            <rFont val="Arial"/>
          </rPr>
          <t>After School Activity Project. (BP)</t>
        </r>
      </text>
    </comment>
    <comment ref="BM43" authorId="0">
      <text>
        <r>
          <rPr>
            <sz val="10"/>
            <color rgb="FF000000"/>
            <rFont val="Arial"/>
          </rPr>
          <t>First Year Binder. (BP)</t>
        </r>
      </text>
    </comment>
    <comment ref="BS43" authorId="0">
      <text>
        <r>
          <rPr>
            <sz val="10"/>
            <color rgb="FF000000"/>
            <rFont val="Arial"/>
          </rPr>
          <t>Midterm questions about creating a safe classroom</t>
        </r>
      </text>
    </comment>
    <comment ref="N44" authorId="0">
      <text>
        <r>
          <rPr>
            <sz val="10"/>
            <color rgb="FF000000"/>
            <rFont val="Arial"/>
          </rPr>
          <t>Topic of lecture and discussion.  Assessed in exam (BJT)</t>
        </r>
      </text>
    </comment>
    <comment ref="AI44" authorId="0">
      <text>
        <r>
          <rPr>
            <sz val="10"/>
            <color rgb="FF000000"/>
            <rFont val="Arial"/>
          </rPr>
          <t>Student Teacher Evaluation, methods classes. BP, KK</t>
        </r>
      </text>
    </comment>
    <comment ref="BA44" authorId="0">
      <text>
        <r>
          <rPr>
            <sz val="10"/>
            <color rgb="FF000000"/>
            <rFont val="Arial"/>
          </rPr>
          <t xml:space="preserve">Student Teaching Evaluations.  KK
</t>
        </r>
      </text>
    </comment>
    <comment ref="BM44" authorId="0">
      <text>
        <r>
          <rPr>
            <sz val="10"/>
            <color rgb="FF000000"/>
            <rFont val="Arial"/>
          </rPr>
          <t>First Year Binder. (BP)</t>
        </r>
      </text>
    </comment>
    <comment ref="N45" authorId="0">
      <text>
        <r>
          <rPr>
            <sz val="10"/>
            <color rgb="FF000000"/>
            <rFont val="Arial"/>
          </rPr>
          <t>Assessed via objective exam</t>
        </r>
      </text>
    </comment>
    <comment ref="Z45" authorId="0">
      <text>
        <r>
          <rPr>
            <sz val="10"/>
            <color rgb="FF000000"/>
            <rFont val="Arial"/>
          </rPr>
          <t>Extensive writing, annotated reading and grading by instructor.</t>
        </r>
      </text>
    </comment>
    <comment ref="AC45" authorId="0">
      <text>
        <r>
          <rPr>
            <sz val="10"/>
            <color rgb="FF000000"/>
            <rFont val="Arial"/>
          </rPr>
          <t>lesson plan (AG)</t>
        </r>
      </text>
    </comment>
    <comment ref="AI45" authorId="0">
      <text>
        <r>
          <rPr>
            <sz val="10"/>
            <color rgb="FF000000"/>
            <rFont val="Arial"/>
          </rPr>
          <t>Student Teacher Evaluation. BP, KK</t>
        </r>
      </text>
    </comment>
    <comment ref="AO45" authorId="0">
      <text>
        <r>
          <rPr>
            <sz val="10"/>
            <color rgb="FF000000"/>
            <rFont val="Arial"/>
          </rPr>
          <t>DECISION THEME PAPERS</t>
        </r>
      </text>
    </comment>
    <comment ref="BA45" authorId="0">
      <text>
        <r>
          <rPr>
            <sz val="10"/>
            <color rgb="FF000000"/>
            <rFont val="Arial"/>
          </rPr>
          <t xml:space="preserve">Student Teaching Evaluations.  KK
</t>
        </r>
      </text>
    </comment>
    <comment ref="BJ45" authorId="0">
      <text>
        <r>
          <rPr>
            <sz val="10"/>
            <color rgb="FF000000"/>
            <rFont val="Arial"/>
          </rPr>
          <t>After School Activity Project. (BP)</t>
        </r>
      </text>
    </comment>
    <comment ref="BM45" authorId="0">
      <text>
        <r>
          <rPr>
            <sz val="10"/>
            <color rgb="FF000000"/>
            <rFont val="Arial"/>
          </rPr>
          <t>First Year Binder. (BP)</t>
        </r>
      </text>
    </comment>
    <comment ref="AC46" authorId="0">
      <text>
        <r>
          <rPr>
            <sz val="10"/>
            <color rgb="FF000000"/>
            <rFont val="Arial"/>
          </rPr>
          <t>Reflection and Evaluation peices of differentiated lesson plan, course reading and reflection(SO)</t>
        </r>
      </text>
    </comment>
    <comment ref="AI46" authorId="0">
      <text>
        <r>
          <rPr>
            <sz val="10"/>
            <color rgb="FF000000"/>
            <rFont val="Arial"/>
          </rPr>
          <t>Student Teacher Evaluation. BP, KK</t>
        </r>
      </text>
    </comment>
    <comment ref="BA46" authorId="0">
      <text>
        <r>
          <rPr>
            <sz val="10"/>
            <color rgb="FF000000"/>
            <rFont val="Arial"/>
          </rPr>
          <t xml:space="preserve">Student Teaching Evaluations.  KK
</t>
        </r>
      </text>
    </comment>
    <comment ref="E49" authorId="0">
      <text>
        <r>
          <rPr>
            <sz val="10"/>
            <color rgb="FF000000"/>
            <rFont val="Arial"/>
          </rPr>
          <t>Teacher Interview, Website and Observation Reports</t>
        </r>
      </text>
    </comment>
    <comment ref="H49" authorId="0">
      <text>
        <r>
          <rPr>
            <sz val="10"/>
            <color rgb="FF000000"/>
            <rFont val="Arial"/>
          </rPr>
          <t>Ed 101 Observation Reflections. (BP, KK)</t>
        </r>
      </text>
    </comment>
    <comment ref="K49" authorId="0">
      <text>
        <r>
          <rPr>
            <sz val="10"/>
            <color rgb="FF000000"/>
            <rFont val="Arial"/>
          </rPr>
          <t>case study reflections, final exam essay</t>
        </r>
      </text>
    </comment>
    <comment ref="N49" authorId="0">
      <text>
        <r>
          <rPr>
            <sz val="10"/>
            <color rgb="FF000000"/>
            <rFont val="Arial"/>
          </rPr>
          <t>Journal essay</t>
        </r>
      </text>
    </comment>
    <comment ref="Q49" authorId="0">
      <text>
        <r>
          <rPr>
            <sz val="10"/>
            <color rgb="FF000000"/>
            <rFont val="Arial"/>
          </rPr>
          <t>Short Form Evaluation for Field Experience (BJT)</t>
        </r>
      </text>
    </comment>
    <comment ref="W49" authorId="0">
      <text>
        <r>
          <rPr>
            <sz val="10"/>
            <color rgb="FF000000"/>
            <rFont val="Arial"/>
          </rPr>
          <t>attitude and effort in field experience, coop eval</t>
        </r>
      </text>
    </comment>
    <comment ref="Z49" authorId="0">
      <text>
        <r>
          <rPr>
            <sz val="10"/>
            <color rgb="FF000000"/>
            <rFont val="Arial"/>
          </rPr>
          <t>Extensive writing, annotated reading and grading by instructor.</t>
        </r>
      </text>
    </comment>
    <comment ref="AC49" authorId="0">
      <text>
        <r>
          <rPr>
            <sz val="10"/>
            <color rgb="FF000000"/>
            <rFont val="Arial"/>
          </rPr>
          <t>Reading reflections, class participation</t>
        </r>
      </text>
    </comment>
    <comment ref="AF49" authorId="0">
      <text>
        <r>
          <rPr>
            <sz val="10"/>
            <color rgb="FF000000"/>
            <rFont val="Arial"/>
          </rPr>
          <t>PCM evaluation</t>
        </r>
      </text>
    </comment>
    <comment ref="AI49" authorId="0">
      <text>
        <r>
          <rPr>
            <sz val="10"/>
            <color rgb="FF000000"/>
            <rFont val="Arial"/>
          </rPr>
          <t>Student Teacher Evaluation, Supervisor Feedback.  (BP, KK)</t>
        </r>
      </text>
    </comment>
    <comment ref="AO49" authorId="0">
      <text>
        <r>
          <rPr>
            <sz val="10"/>
            <color rgb="FF000000"/>
            <rFont val="Arial"/>
          </rPr>
          <t>CASE STUDY ASSESSMENTS</t>
        </r>
      </text>
    </comment>
    <comment ref="AU49" authorId="0">
      <text>
        <r>
          <rPr>
            <sz val="10"/>
            <color rgb="FF000000"/>
            <rFont val="Arial"/>
          </rPr>
          <t>Field experience evaluation</t>
        </r>
      </text>
    </comment>
    <comment ref="AX49" authorId="0">
      <text>
        <r>
          <rPr>
            <sz val="10"/>
            <color rgb="FF000000"/>
            <rFont val="Arial"/>
          </rPr>
          <t>Capstone evaluation</t>
        </r>
      </text>
    </comment>
    <comment ref="BA49" authorId="0">
      <text>
        <r>
          <rPr>
            <sz val="10"/>
            <color rgb="FF000000"/>
            <rFont val="Arial"/>
          </rPr>
          <t xml:space="preserve">Student Teaching Evaluations.  KK
</t>
        </r>
      </text>
    </comment>
    <comment ref="BD49" authorId="0">
      <text>
        <r>
          <rPr>
            <sz val="10"/>
            <color rgb="FF000000"/>
            <rFont val="Arial"/>
          </rPr>
          <t>Discussion, course assignment. (BP)</t>
        </r>
      </text>
    </comment>
    <comment ref="BM49" authorId="0">
      <text>
        <r>
          <rPr>
            <sz val="10"/>
            <color rgb="FF000000"/>
            <rFont val="Arial"/>
          </rPr>
          <t>Discussion, FYB. (BP)</t>
        </r>
      </text>
    </comment>
    <comment ref="K50" authorId="0">
      <text>
        <r>
          <rPr>
            <sz val="10"/>
            <color rgb="FF000000"/>
            <rFont val="Arial"/>
          </rPr>
          <t>lecture, class discussion</t>
        </r>
      </text>
    </comment>
    <comment ref="Z50" authorId="0">
      <text>
        <r>
          <rPr>
            <sz val="10"/>
            <color rgb="FF000000"/>
            <rFont val="Arial"/>
          </rPr>
          <t>Extensive writing, annotated reading and grading by instructor.</t>
        </r>
      </text>
    </comment>
    <comment ref="AI50" authorId="0">
      <text>
        <r>
          <rPr>
            <sz val="10"/>
            <color rgb="FF000000"/>
            <rFont val="Arial"/>
          </rPr>
          <t>Student Teacher Evaluation, Supervisor Feedback, lesson plan.  (BP, KK)</t>
        </r>
      </text>
    </comment>
    <comment ref="AO50" authorId="0">
      <text>
        <r>
          <rPr>
            <sz val="10"/>
            <color rgb="FF000000"/>
            <rFont val="Arial"/>
          </rPr>
          <t>DECISION THEMES, EXAM ESSAYS</t>
        </r>
      </text>
    </comment>
    <comment ref="AU50" authorId="0">
      <text>
        <r>
          <rPr>
            <sz val="10"/>
            <color rgb="FF000000"/>
            <rFont val="Arial"/>
          </rPr>
          <t>Field experience evaluation</t>
        </r>
      </text>
    </comment>
    <comment ref="AX50" authorId="0">
      <text>
        <r>
          <rPr>
            <sz val="10"/>
            <color rgb="FF000000"/>
            <rFont val="Arial"/>
          </rPr>
          <t>Capstone evaluation</t>
        </r>
      </text>
    </comment>
    <comment ref="BA50" authorId="0">
      <text>
        <r>
          <rPr>
            <sz val="10"/>
            <color rgb="FF000000"/>
            <rFont val="Arial"/>
          </rPr>
          <t xml:space="preserve">Student Teaching Evaluations.  KK
</t>
        </r>
      </text>
    </comment>
    <comment ref="BM50" authorId="0">
      <text>
        <r>
          <rPr>
            <sz val="10"/>
            <color rgb="FF000000"/>
            <rFont val="Arial"/>
          </rPr>
          <t>First Year Binder. (BP)</t>
        </r>
      </text>
    </comment>
    <comment ref="K51" authorId="0">
      <text>
        <r>
          <rPr>
            <sz val="10"/>
            <color rgb="FF000000"/>
            <rFont val="Arial"/>
          </rPr>
          <t>lecture, class discussion</t>
        </r>
      </text>
    </comment>
    <comment ref="W51" authorId="0">
      <text>
        <r>
          <rPr>
            <sz val="10"/>
            <color rgb="FF000000"/>
            <rFont val="Arial"/>
          </rPr>
          <t>Co-op eval. (AG)</t>
        </r>
      </text>
    </comment>
    <comment ref="Z51" authorId="0">
      <text>
        <r>
          <rPr>
            <sz val="10"/>
            <color rgb="FF000000"/>
            <rFont val="Arial"/>
          </rPr>
          <t>Extensive writing, annotated reading and grading by instructor.</t>
        </r>
      </text>
    </comment>
    <comment ref="AF51" authorId="0">
      <text>
        <r>
          <rPr>
            <sz val="10"/>
            <color rgb="FF000000"/>
            <rFont val="Arial"/>
          </rPr>
          <t>PCM eval (SO)</t>
        </r>
      </text>
    </comment>
    <comment ref="AI51" authorId="0">
      <text>
        <r>
          <rPr>
            <sz val="10"/>
            <color rgb="FF000000"/>
            <rFont val="Arial"/>
          </rPr>
          <t>Student Teacher Evaluation, Supervisor Feedback.  (BP, KK)</t>
        </r>
      </text>
    </comment>
    <comment ref="AO51" authorId="0">
      <text>
        <r>
          <rPr>
            <sz val="10"/>
            <color rgb="FF000000"/>
            <rFont val="Arial"/>
          </rPr>
          <t>CASE STUDIES,
EXAM ESSAYS</t>
        </r>
      </text>
    </comment>
    <comment ref="BA51" authorId="0">
      <text>
        <r>
          <rPr>
            <sz val="10"/>
            <color rgb="FF000000"/>
            <rFont val="Arial"/>
          </rPr>
          <t xml:space="preserve">Student Teaching Evaluations.  KK
</t>
        </r>
      </text>
    </comment>
    <comment ref="BM51" authorId="0">
      <text>
        <r>
          <rPr>
            <sz val="10"/>
            <color rgb="FF000000"/>
            <rFont val="Arial"/>
          </rPr>
          <t>First Year Binder. (BP)</t>
        </r>
      </text>
    </comment>
    <comment ref="E52" authorId="0">
      <text>
        <r>
          <rPr>
            <sz val="10"/>
            <color rgb="FF000000"/>
            <rFont val="Arial"/>
          </rPr>
          <t>Ed 101 Obseravtion Reports and Shadowing presentation. (BP, KK)</t>
        </r>
      </text>
    </comment>
    <comment ref="H52" authorId="0">
      <text>
        <r>
          <rPr>
            <sz val="10"/>
            <color rgb="FF000000"/>
            <rFont val="Arial"/>
          </rPr>
          <t>Ed 101 Observation Reports and Shadowing presentation. (BP, KK)</t>
        </r>
      </text>
    </comment>
    <comment ref="Q52" authorId="0">
      <text>
        <r>
          <rPr>
            <sz val="10"/>
            <color rgb="FF000000"/>
            <rFont val="Arial"/>
          </rPr>
          <t xml:space="preserve">Included in short form evaluation of Field Experience (BJT)
</t>
        </r>
      </text>
    </comment>
    <comment ref="T52" authorId="0">
      <text>
        <r>
          <rPr>
            <sz val="10"/>
            <color rgb="FF000000"/>
            <rFont val="Arial"/>
          </rPr>
          <t>Group presentation (AG)</t>
        </r>
      </text>
    </comment>
    <comment ref="W52" authorId="0">
      <text>
        <r>
          <rPr>
            <sz val="10"/>
            <color rgb="FF000000"/>
            <rFont val="Arial"/>
          </rPr>
          <t>Co-op eval (AG)</t>
        </r>
      </text>
    </comment>
    <comment ref="Z52" authorId="0">
      <text>
        <r>
          <rPr>
            <sz val="10"/>
            <color rgb="FF000000"/>
            <rFont val="Arial"/>
          </rPr>
          <t>Extensive writing, annotated reading and grading by instructor.</t>
        </r>
      </text>
    </comment>
    <comment ref="AF52" authorId="0">
      <text>
        <r>
          <rPr>
            <sz val="10"/>
            <color rgb="FF000000"/>
            <rFont val="Arial"/>
          </rPr>
          <t>Co-op eval.</t>
        </r>
      </text>
    </comment>
    <comment ref="AI52" authorId="0">
      <text>
        <r>
          <rPr>
            <sz val="10"/>
            <color rgb="FF000000"/>
            <rFont val="Arial"/>
          </rPr>
          <t>Student Teacher Evaluation, Supervisor Feedback.  (BP, KK)</t>
        </r>
      </text>
    </comment>
    <comment ref="AU52" authorId="0">
      <text>
        <r>
          <rPr>
            <sz val="10"/>
            <color rgb="FF000000"/>
            <rFont val="Arial"/>
          </rPr>
          <t>Field experience evaluation</t>
        </r>
      </text>
    </comment>
    <comment ref="AX52" authorId="0">
      <text>
        <r>
          <rPr>
            <sz val="10"/>
            <color rgb="FF000000"/>
            <rFont val="Arial"/>
          </rPr>
          <t>Capstone evaluation</t>
        </r>
      </text>
    </comment>
    <comment ref="BA52" authorId="0">
      <text>
        <r>
          <rPr>
            <sz val="10"/>
            <color rgb="FF000000"/>
            <rFont val="Arial"/>
          </rPr>
          <t xml:space="preserve">Student Teaching Evaluations
</t>
        </r>
      </text>
    </comment>
    <comment ref="BD52" authorId="0">
      <text>
        <r>
          <rPr>
            <sz val="10"/>
            <color rgb="FF000000"/>
            <rFont val="Arial"/>
          </rPr>
          <t>Discussion, MS obsv. (BP)</t>
        </r>
      </text>
    </comment>
    <comment ref="BG52" authorId="0">
      <text>
        <r>
          <rPr>
            <sz val="10"/>
            <color rgb="FF000000"/>
            <rFont val="Arial"/>
          </rPr>
          <t xml:space="preserve">Class Discussion, Inquiry Project. (BP, LZ)
</t>
        </r>
      </text>
    </comment>
    <comment ref="BJ52" authorId="0">
      <text>
        <r>
          <rPr>
            <sz val="10"/>
            <color rgb="FF000000"/>
            <rFont val="Arial"/>
          </rPr>
          <t>After School Activity Project. (BP)</t>
        </r>
      </text>
    </comment>
    <comment ref="BM52" authorId="0">
      <text>
        <r>
          <rPr>
            <sz val="10"/>
            <color rgb="FF000000"/>
            <rFont val="Arial"/>
          </rPr>
          <t>First Year Binder. (BP)</t>
        </r>
      </text>
    </comment>
    <comment ref="E53" authorId="0">
      <text>
        <r>
          <rPr>
            <sz val="10"/>
            <color rgb="FF000000"/>
            <rFont val="Arial"/>
          </rPr>
          <t>Teacher Interview paper, Observations reports and Shadowing presentation. (BP, KK)</t>
        </r>
      </text>
    </comment>
    <comment ref="H53" authorId="0">
      <text>
        <r>
          <rPr>
            <sz val="10"/>
            <color rgb="FF000000"/>
            <rFont val="Arial"/>
          </rPr>
          <t>Teacher Interview paper, observation reports, shadowing presentation. (BP, KK)</t>
        </r>
      </text>
    </comment>
    <comment ref="Q53" authorId="0">
      <text>
        <r>
          <rPr>
            <sz val="10"/>
            <color rgb="FF000000"/>
            <rFont val="Arial"/>
          </rPr>
          <t>Included in short form evaluation of Field Experience (BJT)</t>
        </r>
      </text>
    </comment>
    <comment ref="T53" authorId="0">
      <text>
        <r>
          <rPr>
            <sz val="10"/>
            <color rgb="FF000000"/>
            <rFont val="Arial"/>
          </rPr>
          <t>Facility/camp visit opportunities, teacher aiding or own assignment</t>
        </r>
      </text>
    </comment>
    <comment ref="W53" authorId="0">
      <text>
        <r>
          <rPr>
            <sz val="10"/>
            <color rgb="FF000000"/>
            <rFont val="Arial"/>
          </rPr>
          <t>co-op eval (AG)</t>
        </r>
      </text>
    </comment>
    <comment ref="AF53" authorId="0">
      <text>
        <r>
          <rPr>
            <sz val="10"/>
            <color rgb="FF000000"/>
            <rFont val="Arial"/>
          </rPr>
          <t>Co-op eval (AG)</t>
        </r>
      </text>
    </comment>
    <comment ref="AI53" authorId="0">
      <text>
        <r>
          <rPr>
            <sz val="10"/>
            <color rgb="FF000000"/>
            <rFont val="Arial"/>
          </rPr>
          <t>Student Teacher Evaluation, Supervisor Feedback.  (BP, KK)</t>
        </r>
      </text>
    </comment>
    <comment ref="BA53" authorId="0">
      <text>
        <r>
          <rPr>
            <sz val="10"/>
            <color rgb="FF000000"/>
            <rFont val="Arial"/>
          </rPr>
          <t xml:space="preserve">Student Teaching Evaluations
</t>
        </r>
      </text>
    </comment>
    <comment ref="BD53" authorId="0">
      <text>
        <r>
          <rPr>
            <sz val="10"/>
            <color rgb="FF000000"/>
            <rFont val="Arial"/>
          </rPr>
          <t>MS Obsv. (BP)</t>
        </r>
      </text>
    </comment>
    <comment ref="BJ53" authorId="0">
      <text>
        <r>
          <rPr>
            <sz val="10"/>
            <color rgb="FF000000"/>
            <rFont val="Arial"/>
          </rPr>
          <t>After School Activity Project. (BP)</t>
        </r>
      </text>
    </comment>
    <comment ref="BM53" authorId="0">
      <text>
        <r>
          <rPr>
            <sz val="10"/>
            <color rgb="FF000000"/>
            <rFont val="Arial"/>
          </rPr>
          <t>First Year Binder. (BP)</t>
        </r>
      </text>
    </comment>
    <comment ref="BS53" authorId="0">
      <text>
        <r>
          <rPr>
            <sz val="10"/>
            <color rgb="FF000000"/>
            <rFont val="Arial"/>
          </rPr>
          <t>Extra credit awarded for participating in the Plum Creek Literacy Festival</t>
        </r>
      </text>
    </comment>
    <comment ref="N54" authorId="0">
      <text>
        <r>
          <rPr>
            <sz val="10"/>
            <color rgb="FF000000"/>
            <rFont val="Arial"/>
          </rPr>
          <t>Lesson Plan assignment</t>
        </r>
      </text>
    </comment>
    <comment ref="W54" authorId="0">
      <text>
        <r>
          <rPr>
            <sz val="10"/>
            <color rgb="FF000000"/>
            <rFont val="Arial"/>
          </rPr>
          <t>coop eval</t>
        </r>
      </text>
    </comment>
    <comment ref="AF54" authorId="0">
      <text>
        <r>
          <rPr>
            <sz val="10"/>
            <color rgb="FF000000"/>
            <rFont val="Arial"/>
          </rPr>
          <t>coop eval</t>
        </r>
      </text>
    </comment>
    <comment ref="AI54" authorId="0">
      <text>
        <r>
          <rPr>
            <sz val="10"/>
            <color rgb="FF000000"/>
            <rFont val="Arial"/>
          </rPr>
          <t>Student Teacher Evaluation, Supervisor Feedback.  (BP, KK)</t>
        </r>
      </text>
    </comment>
    <comment ref="AR54" authorId="0">
      <text>
        <r>
          <rPr>
            <sz val="10"/>
            <color rgb="FF000000"/>
            <rFont val="Arial"/>
          </rPr>
          <t>Lesson plans</t>
        </r>
      </text>
    </comment>
    <comment ref="AX54" authorId="0">
      <text>
        <r>
          <rPr>
            <sz val="10"/>
            <color rgb="FF000000"/>
            <rFont val="Arial"/>
          </rPr>
          <t>Capstone evaluation</t>
        </r>
      </text>
    </comment>
    <comment ref="BA54" authorId="0">
      <text>
        <r>
          <rPr>
            <sz val="10"/>
            <color rgb="FF000000"/>
            <rFont val="Arial"/>
          </rPr>
          <t xml:space="preserve">Student Teaching Evaluations
</t>
        </r>
      </text>
    </comment>
    <comment ref="BD54" authorId="0">
      <text>
        <r>
          <rPr>
            <sz val="10"/>
            <color rgb="FF000000"/>
            <rFont val="Arial"/>
          </rPr>
          <t>Discussion, lesson planning. (BP)</t>
        </r>
      </text>
    </comment>
    <comment ref="BM54" authorId="0">
      <text>
        <r>
          <rPr>
            <sz val="10"/>
            <color rgb="FF000000"/>
            <rFont val="Arial"/>
          </rPr>
          <t>First Year Binder. (BP)</t>
        </r>
      </text>
    </comment>
    <comment ref="W55" authorId="0">
      <text>
        <r>
          <rPr>
            <sz val="10"/>
            <color rgb="FF000000"/>
            <rFont val="Arial"/>
          </rPr>
          <t>coop eval</t>
        </r>
      </text>
    </comment>
    <comment ref="Z55" authorId="0">
      <text>
        <r>
          <rPr>
            <sz val="10"/>
            <color rgb="FF000000"/>
            <rFont val="Arial"/>
          </rPr>
          <t>Extensive writing, annotated reading and grading by instructor.</t>
        </r>
      </text>
    </comment>
    <comment ref="Q57" authorId="0">
      <text>
        <r>
          <rPr>
            <sz val="10"/>
            <color rgb="FF000000"/>
            <rFont val="Arial"/>
          </rPr>
          <t>Included in short form evaluation (BJT)</t>
        </r>
      </text>
    </comment>
    <comment ref="T57" authorId="0">
      <text>
        <r>
          <rPr>
            <sz val="10"/>
            <color rgb="FF000000"/>
            <rFont val="Arial"/>
          </rPr>
          <t>Group presentation, field experience (AG)</t>
        </r>
      </text>
    </comment>
    <comment ref="W57" authorId="0">
      <text>
        <r>
          <rPr>
            <sz val="10"/>
            <color rgb="FF000000"/>
            <rFont val="Arial"/>
          </rPr>
          <t>coop eval. (AG)</t>
        </r>
      </text>
    </comment>
    <comment ref="AC57" authorId="0">
      <text>
        <r>
          <rPr>
            <sz val="10"/>
            <color rgb="FF000000"/>
            <rFont val="Arial"/>
          </rPr>
          <t>class presentation</t>
        </r>
      </text>
    </comment>
    <comment ref="AF57" authorId="0">
      <text>
        <r>
          <rPr>
            <sz val="10"/>
            <color rgb="FF000000"/>
            <rFont val="Arial"/>
          </rPr>
          <t>co-op eval (AG)</t>
        </r>
      </text>
    </comment>
    <comment ref="AI57" authorId="0">
      <text>
        <r>
          <rPr>
            <sz val="10"/>
            <color rgb="FF000000"/>
            <rFont val="Arial"/>
          </rPr>
          <t>Student Teacher Evaluation, Supervisor Feedback.  (BP, KK)</t>
        </r>
      </text>
    </comment>
    <comment ref="AO57" authorId="0">
      <text>
        <r>
          <rPr>
            <sz val="10"/>
            <color rgb="FF000000"/>
            <rFont val="Arial"/>
          </rPr>
          <t>DRESS CODE CASE STUDY</t>
        </r>
      </text>
    </comment>
    <comment ref="AU57" authorId="0">
      <text>
        <r>
          <rPr>
            <sz val="10"/>
            <color rgb="FF000000"/>
            <rFont val="Arial"/>
          </rPr>
          <t>Field experience evaluation</t>
        </r>
      </text>
    </comment>
    <comment ref="AX57" authorId="0">
      <text>
        <r>
          <rPr>
            <sz val="10"/>
            <color rgb="FF000000"/>
            <rFont val="Arial"/>
          </rPr>
          <t>Capstone evaluation</t>
        </r>
      </text>
    </comment>
    <comment ref="BA57" authorId="0">
      <text>
        <r>
          <rPr>
            <sz val="10"/>
            <color rgb="FF000000"/>
            <rFont val="Arial"/>
          </rPr>
          <t xml:space="preserve">Student Teaching Evaluations
</t>
        </r>
      </text>
    </comment>
    <comment ref="BD57" authorId="0">
      <text>
        <r>
          <rPr>
            <sz val="10"/>
            <color rgb="FF000000"/>
            <rFont val="Arial"/>
          </rPr>
          <t>Discussion, reflection papers, MS obsv. (BP)</t>
        </r>
      </text>
    </comment>
    <comment ref="BJ57" authorId="0">
      <text>
        <r>
          <rPr>
            <sz val="10"/>
            <color rgb="FF000000"/>
            <rFont val="Arial"/>
          </rPr>
          <t>After School Activity Project. (BP)</t>
        </r>
      </text>
    </comment>
    <comment ref="BM57" authorId="0">
      <text>
        <r>
          <rPr>
            <sz val="10"/>
            <color rgb="FF000000"/>
            <rFont val="Arial"/>
          </rPr>
          <t>First Year Binder. (BP)</t>
        </r>
      </text>
    </comment>
    <comment ref="E58" authorId="0">
      <text>
        <r>
          <rPr>
            <sz val="10"/>
            <color rgb="FF000000"/>
            <rFont val="Arial"/>
          </rPr>
          <t>Course requirements. (BP, KK)</t>
        </r>
      </text>
    </comment>
    <comment ref="H58" authorId="0">
      <text>
        <r>
          <rPr>
            <sz val="10"/>
            <color rgb="FF000000"/>
            <rFont val="Arial"/>
          </rPr>
          <t>Observation requirements. (BP, KK)</t>
        </r>
      </text>
    </comment>
    <comment ref="K58" authorId="0">
      <text>
        <r>
          <rPr>
            <sz val="10"/>
            <color rgb="FF000000"/>
            <rFont val="Arial"/>
          </rPr>
          <t>course requirement</t>
        </r>
      </text>
    </comment>
    <comment ref="N58" authorId="0">
      <text>
        <r>
          <rPr>
            <sz val="10"/>
            <color rgb="FF000000"/>
            <rFont val="Arial"/>
          </rPr>
          <t>Meeting deadlines and attendance in class included in course grade.</t>
        </r>
      </text>
    </comment>
    <comment ref="Q58" authorId="0">
      <text>
        <r>
          <rPr>
            <sz val="10"/>
            <color rgb="FF000000"/>
            <rFont val="Arial"/>
          </rPr>
          <t>Included in Short form evaluation (BJT)</t>
        </r>
      </text>
    </comment>
    <comment ref="W58" authorId="0">
      <text>
        <r>
          <rPr>
            <sz val="10"/>
            <color rgb="FF000000"/>
            <rFont val="Arial"/>
          </rPr>
          <t>paperwork (AG)</t>
        </r>
      </text>
    </comment>
    <comment ref="Z58" authorId="0">
      <text>
        <r>
          <rPr>
            <sz val="10"/>
            <color rgb="FF000000"/>
            <rFont val="Arial"/>
          </rPr>
          <t>Extensive writing, annotated reading and grading by instructor.</t>
        </r>
      </text>
    </comment>
    <comment ref="AC58" authorId="0">
      <text>
        <r>
          <rPr>
            <sz val="10"/>
            <color rgb="FF000000"/>
            <rFont val="Arial"/>
          </rPr>
          <t>course requirement</t>
        </r>
      </text>
    </comment>
    <comment ref="AF58" authorId="0">
      <text>
        <r>
          <rPr>
            <sz val="10"/>
            <color rgb="FF000000"/>
            <rFont val="Arial"/>
          </rPr>
          <t>paperwork (AG)</t>
        </r>
      </text>
    </comment>
    <comment ref="AI58" authorId="0">
      <text>
        <r>
          <rPr>
            <sz val="10"/>
            <color rgb="FF000000"/>
            <rFont val="Arial"/>
          </rPr>
          <t>Student Teacher Evaluation, Supervisor Feedback, Quick Evaluation.  (BP, KK)</t>
        </r>
      </text>
    </comment>
    <comment ref="AO58" authorId="0">
      <text>
        <r>
          <rPr>
            <sz val="10"/>
            <color rgb="FF000000"/>
            <rFont val="Arial"/>
          </rPr>
          <t xml:space="preserve">MAJOR PROJECT
</t>
        </r>
      </text>
    </comment>
    <comment ref="BA58" authorId="0">
      <text>
        <r>
          <rPr>
            <sz val="10"/>
            <color rgb="FF000000"/>
            <rFont val="Arial"/>
          </rPr>
          <t xml:space="preserve">Student Teaching Evaluations
</t>
        </r>
      </text>
    </comment>
    <comment ref="BD58" authorId="0">
      <text>
        <r>
          <rPr>
            <sz val="10"/>
            <color rgb="FF000000"/>
            <rFont val="Arial"/>
          </rPr>
          <t>Course assignments. (BP)</t>
        </r>
      </text>
    </comment>
    <comment ref="BG58" authorId="0">
      <text>
        <r>
          <rPr>
            <sz val="10"/>
            <color rgb="FF000000"/>
            <rFont val="Arial"/>
          </rPr>
          <t>Assignments, Inquiry Project. (BP, LZ)</t>
        </r>
      </text>
    </comment>
    <comment ref="BJ58" authorId="0">
      <text>
        <r>
          <rPr>
            <sz val="10"/>
            <color rgb="FF000000"/>
            <rFont val="Arial"/>
          </rPr>
          <t>After School Activity Project. (BP)</t>
        </r>
      </text>
    </comment>
    <comment ref="BM58" authorId="0">
      <text>
        <r>
          <rPr>
            <sz val="10"/>
            <color rgb="FF000000"/>
            <rFont val="Arial"/>
          </rPr>
          <t>First Year Binder. (BP)</t>
        </r>
      </text>
    </comment>
    <comment ref="T59" authorId="0">
      <text>
        <r>
          <rPr>
            <sz val="10"/>
            <color rgb="FF000000"/>
            <rFont val="Arial"/>
          </rPr>
          <t>Pre-referral plans, transition plans, IEP goals</t>
        </r>
      </text>
    </comment>
    <comment ref="Z59" authorId="0">
      <text>
        <r>
          <rPr>
            <sz val="10"/>
            <color rgb="FF000000"/>
            <rFont val="Arial"/>
          </rPr>
          <t>Extensive writing, annotated reading and grading by instructor.</t>
        </r>
      </text>
    </comment>
    <comment ref="AI59" authorId="0">
      <text>
        <r>
          <rPr>
            <sz val="10"/>
            <color rgb="FF000000"/>
            <rFont val="Arial"/>
          </rPr>
          <t>Student Teacher Evaluation, Supervisor Feedback.  (BP, KK)</t>
        </r>
      </text>
    </comment>
    <comment ref="AO59" authorId="0">
      <text>
        <r>
          <rPr>
            <sz val="10"/>
            <color rgb="FF000000"/>
            <rFont val="Arial"/>
          </rPr>
          <t>EXAMS, DECISION THEMES, ESSAYS</t>
        </r>
      </text>
    </comment>
    <comment ref="AX59" authorId="0">
      <text>
        <r>
          <rPr>
            <sz val="10"/>
            <color rgb="FF000000"/>
            <rFont val="Arial"/>
          </rPr>
          <t>Capstone evaluation</t>
        </r>
      </text>
    </comment>
    <comment ref="BA59" authorId="0">
      <text>
        <r>
          <rPr>
            <sz val="10"/>
            <color rgb="FF000000"/>
            <rFont val="Arial"/>
          </rPr>
          <t xml:space="preserve">Student Teaching Evaluations
</t>
        </r>
      </text>
    </comment>
    <comment ref="E60" authorId="0">
      <text>
        <r>
          <rPr>
            <sz val="10"/>
            <color rgb="FF000000"/>
            <rFont val="Arial"/>
          </rPr>
          <t>Field Experience Observations. (BP, KK)</t>
        </r>
      </text>
    </comment>
    <comment ref="H60" authorId="0">
      <text>
        <r>
          <rPr>
            <sz val="10"/>
            <color rgb="FF000000"/>
            <rFont val="Arial"/>
          </rPr>
          <t>Field Experience requirements. (BP, KK)</t>
        </r>
      </text>
    </comment>
    <comment ref="Q60" authorId="0">
      <text>
        <r>
          <rPr>
            <sz val="10"/>
            <color rgb="FF000000"/>
            <rFont val="Arial"/>
          </rPr>
          <t>Short form evaluation for field experience (BJT)</t>
        </r>
      </text>
    </comment>
    <comment ref="W60" authorId="0">
      <text>
        <r>
          <rPr>
            <sz val="10"/>
            <color rgb="FF000000"/>
            <rFont val="Arial"/>
          </rPr>
          <t>co-op eval (AG)</t>
        </r>
      </text>
    </comment>
    <comment ref="Z60" authorId="0">
      <text>
        <r>
          <rPr>
            <sz val="10"/>
            <color rgb="FF000000"/>
            <rFont val="Arial"/>
          </rPr>
          <t>Extensive writing, annotated reading and grading by instructor.</t>
        </r>
      </text>
    </comment>
    <comment ref="AF60" authorId="0">
      <text>
        <r>
          <rPr>
            <sz val="10"/>
            <color rgb="FF000000"/>
            <rFont val="Arial"/>
          </rPr>
          <t>co-op eval (AG)</t>
        </r>
      </text>
    </comment>
    <comment ref="AI60" authorId="0">
      <text>
        <r>
          <rPr>
            <sz val="10"/>
            <color rgb="FF000000"/>
            <rFont val="Arial"/>
          </rPr>
          <t>Student Teacher Evaluation, Supervisor Feedback.  (BP, KK)</t>
        </r>
      </text>
    </comment>
    <comment ref="AO60" authorId="0">
      <text>
        <r>
          <rPr>
            <sz val="10"/>
            <color rgb="FF000000"/>
            <rFont val="Arial"/>
          </rPr>
          <t>CASE STUDIES</t>
        </r>
      </text>
    </comment>
    <comment ref="AX60" authorId="0">
      <text>
        <r>
          <rPr>
            <sz val="10"/>
            <color rgb="FF000000"/>
            <rFont val="Arial"/>
          </rPr>
          <t>Capstone evaluation</t>
        </r>
      </text>
    </comment>
    <comment ref="BA60" authorId="0">
      <text>
        <r>
          <rPr>
            <sz val="10"/>
            <color rgb="FF000000"/>
            <rFont val="Arial"/>
          </rPr>
          <t xml:space="preserve">Student Teaching Evaluations
</t>
        </r>
      </text>
    </comment>
    <comment ref="Q61" authorId="0">
      <text>
        <r>
          <rPr>
            <sz val="10"/>
            <color rgb="FF000000"/>
            <rFont val="Arial"/>
          </rPr>
          <t>Students are responsible for proper documentation of field experience hours.</t>
        </r>
      </text>
    </comment>
    <comment ref="T61" authorId="0">
      <text>
        <r>
          <rPr>
            <sz val="10"/>
            <color rgb="FF000000"/>
            <rFont val="Arial"/>
          </rPr>
          <t>tests</t>
        </r>
      </text>
    </comment>
    <comment ref="W61" authorId="0">
      <text>
        <r>
          <rPr>
            <sz val="10"/>
            <color rgb="FF000000"/>
            <rFont val="Arial"/>
          </rPr>
          <t>hours log (AG)</t>
        </r>
      </text>
    </comment>
    <comment ref="AI61" authorId="0">
      <text>
        <r>
          <rPr>
            <sz val="10"/>
            <color rgb="FF000000"/>
            <rFont val="Arial"/>
          </rPr>
          <t>TWS, Portfolio. (BP,KK)</t>
        </r>
      </text>
    </comment>
    <comment ref="AI64" authorId="0">
      <text>
        <r>
          <rPr>
            <sz val="10"/>
            <color rgb="FF000000"/>
            <rFont val="Arial"/>
          </rPr>
          <t>Student Teacher Evaluation, Supervisor Feedback.  (BP, KK)</t>
        </r>
      </text>
    </comment>
    <comment ref="AR64" authorId="0">
      <text>
        <r>
          <rPr>
            <sz val="10"/>
            <color rgb="FF000000"/>
            <rFont val="Arial"/>
          </rPr>
          <t>Lesson plans</t>
        </r>
      </text>
    </comment>
    <comment ref="BA64" authorId="0">
      <text>
        <r>
          <rPr>
            <sz val="10"/>
            <color rgb="FF000000"/>
            <rFont val="Arial"/>
          </rPr>
          <t xml:space="preserve">TWS, Student Teaching Evaluations, Unit Plans. KK, BP
</t>
        </r>
      </text>
    </comment>
    <comment ref="BD64" authorId="0">
      <text>
        <r>
          <rPr>
            <sz val="10"/>
            <color rgb="FF000000"/>
            <rFont val="Arial"/>
          </rPr>
          <t>Exploratory design and Cross Curricular project. (BP)</t>
        </r>
      </text>
    </comment>
    <comment ref="BJ64" authorId="0">
      <text>
        <r>
          <rPr>
            <sz val="10"/>
            <color rgb="FF000000"/>
            <rFont val="Arial"/>
          </rPr>
          <t>After School Activity Project. (BP)</t>
        </r>
      </text>
    </comment>
    <comment ref="BM64" authorId="0">
      <text>
        <r>
          <rPr>
            <sz val="10"/>
            <color rgb="FF000000"/>
            <rFont val="Arial"/>
          </rPr>
          <t>First Year Binder. (BP)</t>
        </r>
      </text>
    </comment>
    <comment ref="BS64" authorId="0">
      <text>
        <r>
          <rPr>
            <sz val="10"/>
            <color rgb="FF000000"/>
            <rFont val="Arial"/>
          </rPr>
          <t>Lesson plans</t>
        </r>
      </text>
    </comment>
    <comment ref="K65" authorId="0">
      <text>
        <r>
          <rPr>
            <sz val="10"/>
            <color rgb="FF000000"/>
            <rFont val="Arial"/>
          </rPr>
          <t>article review on curricular focus area</t>
        </r>
      </text>
    </comment>
    <comment ref="AI65" authorId="0">
      <text>
        <r>
          <rPr>
            <sz val="10"/>
            <color rgb="FF000000"/>
            <rFont val="Arial"/>
          </rPr>
          <t>Student Teacher Evaluation, Supervisor Feedback.  (BP, KK)</t>
        </r>
      </text>
    </comment>
    <comment ref="BS65" authorId="0">
      <text>
        <r>
          <rPr>
            <sz val="10"/>
            <color rgb="FF000000"/>
            <rFont val="Arial"/>
          </rPr>
          <t>Research article presentation</t>
        </r>
      </text>
    </comment>
    <comment ref="AI66" authorId="0">
      <text>
        <r>
          <rPr>
            <sz val="10"/>
            <color rgb="FF000000"/>
            <rFont val="Arial"/>
          </rPr>
          <t>Lesson Planning. (BP, KK)</t>
        </r>
      </text>
    </comment>
    <comment ref="AR66" authorId="0">
      <text>
        <r>
          <rPr>
            <sz val="10"/>
            <color rgb="FF000000"/>
            <rFont val="Arial"/>
          </rPr>
          <t>Lesson plans</t>
        </r>
      </text>
    </comment>
    <comment ref="AX66" authorId="0">
      <text>
        <r>
          <rPr>
            <sz val="10"/>
            <color rgb="FF000000"/>
            <rFont val="Arial"/>
          </rPr>
          <t>Capstone lesson plans</t>
        </r>
      </text>
    </comment>
    <comment ref="BA66" authorId="0">
      <text>
        <r>
          <rPr>
            <sz val="10"/>
            <color rgb="FF000000"/>
            <rFont val="Arial"/>
          </rPr>
          <t>Student Teaching Evaluations, Lesson plans. KK, BP</t>
        </r>
      </text>
    </comment>
    <comment ref="BG66" authorId="0">
      <text>
        <r>
          <rPr>
            <sz val="10"/>
            <color rgb="FF000000"/>
            <rFont val="Arial"/>
          </rPr>
          <t>Capstone lesson plans</t>
        </r>
      </text>
    </comment>
    <comment ref="BS66" authorId="0">
      <text>
        <r>
          <rPr>
            <sz val="10"/>
            <color rgb="FF000000"/>
            <rFont val="Arial"/>
          </rPr>
          <t>Lesson plan connection to state standards</t>
        </r>
      </text>
    </comment>
    <comment ref="T67" authorId="0">
      <text>
        <r>
          <rPr>
            <sz val="10"/>
            <color rgb="FF000000"/>
            <rFont val="Arial"/>
          </rPr>
          <t>Adaptation activities</t>
        </r>
      </text>
    </comment>
    <comment ref="AC67" authorId="0">
      <text>
        <r>
          <rPr>
            <sz val="10"/>
            <color rgb="FF000000"/>
            <rFont val="Arial"/>
          </rPr>
          <t>lesson plan, group presentation SO</t>
        </r>
      </text>
    </comment>
    <comment ref="AI67" authorId="0">
      <text>
        <r>
          <rPr>
            <sz val="10"/>
            <color rgb="FF000000"/>
            <rFont val="Arial"/>
          </rPr>
          <t>Student Teacher Evaluation, Supervisor Feedback.  (BP, KK)</t>
        </r>
      </text>
    </comment>
    <comment ref="BA67" authorId="0">
      <text>
        <r>
          <rPr>
            <sz val="10"/>
            <color rgb="FF000000"/>
            <rFont val="Arial"/>
          </rPr>
          <t>Student Teaching Evaluations. KK, BP</t>
        </r>
      </text>
    </comment>
    <comment ref="BM67" authorId="0">
      <text>
        <r>
          <rPr>
            <sz val="10"/>
            <color rgb="FF000000"/>
            <rFont val="Arial"/>
          </rPr>
          <t>First Year Binder. (BP)</t>
        </r>
      </text>
    </comment>
    <comment ref="BS67" authorId="0">
      <text>
        <r>
          <rPr>
            <sz val="10"/>
            <color rgb="FF000000"/>
            <rFont val="Arial"/>
          </rPr>
          <t>Lesson plans; ESL methods blog posts</t>
        </r>
      </text>
    </comment>
    <comment ref="Q70" authorId="0">
      <text>
        <r>
          <rPr>
            <sz val="10"/>
            <color rgb="FF000000"/>
            <rFont val="Arial"/>
          </rPr>
          <t>Included in short form evaluation of Field Experience (BJT)</t>
        </r>
      </text>
    </comment>
    <comment ref="W70" authorId="0">
      <text>
        <r>
          <rPr>
            <sz val="10"/>
            <color rgb="FF000000"/>
            <rFont val="Arial"/>
          </rPr>
          <t>co-op eval (AG)</t>
        </r>
      </text>
    </comment>
    <comment ref="AF70" authorId="0">
      <text>
        <r>
          <rPr>
            <sz val="10"/>
            <color rgb="FF000000"/>
            <rFont val="Arial"/>
          </rPr>
          <t>coop eval</t>
        </r>
      </text>
    </comment>
    <comment ref="AI70" authorId="0">
      <text>
        <r>
          <rPr>
            <sz val="10"/>
            <color rgb="FF000000"/>
            <rFont val="Arial"/>
          </rPr>
          <t>Student Teacher Evaluation, Supervisor Feedback.  (BP, KK)</t>
        </r>
      </text>
    </comment>
    <comment ref="AO70" authorId="0">
      <text>
        <r>
          <rPr>
            <sz val="10"/>
            <color rgb="FF000000"/>
            <rFont val="Arial"/>
          </rPr>
          <t>COGNITION KIT, GENOGRAM</t>
        </r>
      </text>
    </comment>
    <comment ref="BA70" authorId="0">
      <text>
        <r>
          <rPr>
            <sz val="10"/>
            <color rgb="FF000000"/>
            <rFont val="Arial"/>
          </rPr>
          <t>Student Teaching Evaluations. KK, BP</t>
        </r>
      </text>
    </comment>
    <comment ref="BD70" authorId="0">
      <text>
        <r>
          <rPr>
            <sz val="10"/>
            <color rgb="FF000000"/>
            <rFont val="Arial"/>
          </rPr>
          <t>Discussion, MS Obsv. (BP)</t>
        </r>
      </text>
    </comment>
    <comment ref="BG70" authorId="0">
      <text>
        <r>
          <rPr>
            <sz val="10"/>
            <color rgb="FF000000"/>
            <rFont val="Arial"/>
          </rPr>
          <t xml:space="preserve">Class Discussion, Inquiry Project. (BP, LZ)
</t>
        </r>
      </text>
    </comment>
    <comment ref="BM70" authorId="0">
      <text>
        <r>
          <rPr>
            <sz val="10"/>
            <color rgb="FF000000"/>
            <rFont val="Arial"/>
          </rPr>
          <t>Discussion, FYB. (BP)</t>
        </r>
      </text>
    </comment>
    <comment ref="N71" authorId="0">
      <text>
        <r>
          <rPr>
            <sz val="10"/>
            <color rgb="FF000000"/>
            <rFont val="Arial"/>
          </rPr>
          <t>Writing skills evaluated in every written assignment (BJT)</t>
        </r>
      </text>
    </comment>
    <comment ref="Q71" authorId="0">
      <text>
        <r>
          <rPr>
            <sz val="10"/>
            <color rgb="FF000000"/>
            <rFont val="Arial"/>
          </rPr>
          <t>Included in short form evaluation of Field Experience (BJT)</t>
        </r>
      </text>
    </comment>
    <comment ref="W71" authorId="0">
      <text>
        <r>
          <rPr>
            <sz val="10"/>
            <color rgb="FF000000"/>
            <rFont val="Arial"/>
          </rPr>
          <t>co=op eval (AG)</t>
        </r>
      </text>
    </comment>
    <comment ref="AF71" authorId="0">
      <text>
        <r>
          <rPr>
            <sz val="10"/>
            <color rgb="FF000000"/>
            <rFont val="Arial"/>
          </rPr>
          <t>co-op eval (AG)</t>
        </r>
      </text>
    </comment>
    <comment ref="AI71" authorId="0">
      <text>
        <r>
          <rPr>
            <sz val="10"/>
            <color rgb="FF000000"/>
            <rFont val="Arial"/>
          </rPr>
          <t>Student Teacher Evaluation, Supervisor Feedback.  (BP, KK)</t>
        </r>
      </text>
    </comment>
    <comment ref="AO71" authorId="0">
      <text>
        <r>
          <rPr>
            <sz val="10"/>
            <color rgb="FF000000"/>
            <rFont val="Arial"/>
          </rPr>
          <t>COGNITION KIT</t>
        </r>
      </text>
    </comment>
    <comment ref="BA71" authorId="0">
      <text>
        <r>
          <rPr>
            <sz val="10"/>
            <color rgb="FF000000"/>
            <rFont val="Arial"/>
          </rPr>
          <t>Student Teaching Evaluations. KK, BP</t>
        </r>
      </text>
    </comment>
    <comment ref="BG71" authorId="0">
      <text>
        <r>
          <rPr>
            <sz val="10"/>
            <color rgb="FF000000"/>
            <rFont val="Arial"/>
          </rPr>
          <t xml:space="preserve">Class Discussion, Inquiry Project. (BP, LZ)
</t>
        </r>
      </text>
    </comment>
    <comment ref="BJ71" authorId="0">
      <text>
        <r>
          <rPr>
            <sz val="10"/>
            <color rgb="FF000000"/>
            <rFont val="Arial"/>
          </rPr>
          <t>After School Activity Project. (BP)</t>
        </r>
      </text>
    </comment>
    <comment ref="BM71" authorId="0">
      <text>
        <r>
          <rPr>
            <sz val="10"/>
            <color rgb="FF000000"/>
            <rFont val="Arial"/>
          </rPr>
          <t>Discussion, FYB. (BP)</t>
        </r>
      </text>
    </comment>
    <comment ref="Q72" authorId="0">
      <text>
        <r>
          <rPr>
            <sz val="10"/>
            <color rgb="FF000000"/>
            <rFont val="Arial"/>
          </rPr>
          <t>Included in short form evaluation of Field Experience (BJT)</t>
        </r>
      </text>
    </comment>
    <comment ref="Z72" authorId="0">
      <text>
        <r>
          <rPr>
            <sz val="10"/>
            <color rgb="FF000000"/>
            <rFont val="Arial"/>
          </rPr>
          <t>Extensive writing, annotated reading and grading by instructor.</t>
        </r>
      </text>
    </comment>
    <comment ref="AC72" authorId="0">
      <text>
        <r>
          <rPr>
            <sz val="10"/>
            <color rgb="FF000000"/>
            <rFont val="Arial"/>
          </rPr>
          <t>Take home essay final SO</t>
        </r>
      </text>
    </comment>
    <comment ref="AI72" authorId="0">
      <text>
        <r>
          <rPr>
            <sz val="10"/>
            <color rgb="FF000000"/>
            <rFont val="Arial"/>
          </rPr>
          <t>Student Teacher Evaluation, Supervisor Feedback.  (BP, KK)</t>
        </r>
      </text>
    </comment>
    <comment ref="AO72" authorId="0">
      <text>
        <r>
          <rPr>
            <sz val="10"/>
            <color rgb="FF000000"/>
            <rFont val="Arial"/>
          </rPr>
          <t>Family of origins profile</t>
        </r>
      </text>
    </comment>
    <comment ref="BA72" authorId="0">
      <text>
        <r>
          <rPr>
            <sz val="10"/>
            <color rgb="FF000000"/>
            <rFont val="Arial"/>
          </rPr>
          <t>Student Teaching Evaluations. KK, BP</t>
        </r>
      </text>
    </comment>
    <comment ref="BG72" authorId="0">
      <text>
        <r>
          <rPr>
            <sz val="10"/>
            <color rgb="FF000000"/>
            <rFont val="Arial"/>
          </rPr>
          <t xml:space="preserve">Class Discussion, Inquiry Project. (BP, LZ)
</t>
        </r>
      </text>
    </comment>
    <comment ref="BM72" authorId="0">
      <text>
        <r>
          <rPr>
            <sz val="10"/>
            <color rgb="FF000000"/>
            <rFont val="Arial"/>
          </rPr>
          <t>Discussion, FYB. (BP)</t>
        </r>
      </text>
    </comment>
    <comment ref="AI73" authorId="0">
      <text>
        <r>
          <rPr>
            <sz val="10"/>
            <color rgb="FF000000"/>
            <rFont val="Arial"/>
          </rPr>
          <t>WAR, Student Teacher Evaluation, Supervisor Feedback.  (BP KK)</t>
        </r>
      </text>
    </comment>
    <comment ref="AO73" authorId="0">
      <text>
        <r>
          <rPr>
            <sz val="10"/>
            <color rgb="FF000000"/>
            <rFont val="Arial"/>
          </rPr>
          <t>genogram, fam of origins profile</t>
        </r>
      </text>
    </comment>
    <comment ref="BA73" authorId="0">
      <text>
        <r>
          <rPr>
            <sz val="10"/>
            <color rgb="FF000000"/>
            <rFont val="Arial"/>
          </rPr>
          <t>Student Teaching Evaluations. KK, BP</t>
        </r>
      </text>
    </comment>
    <comment ref="BM73" authorId="0">
      <text>
        <r>
          <rPr>
            <sz val="10"/>
            <color rgb="FF000000"/>
            <rFont val="Arial"/>
          </rPr>
          <t>Discussion, FYB. (BP)</t>
        </r>
      </text>
    </comment>
    <comment ref="Z74" authorId="0">
      <text>
        <r>
          <rPr>
            <sz val="10"/>
            <color rgb="FF000000"/>
            <rFont val="Arial"/>
          </rPr>
          <t>Extensive writing, annotated reading and grading by instructor.</t>
        </r>
      </text>
    </comment>
    <comment ref="AI74" authorId="0">
      <text>
        <r>
          <rPr>
            <sz val="10"/>
            <color rgb="FF000000"/>
            <rFont val="Arial"/>
          </rPr>
          <t>Student Teacher Evaluation, Supervisor Feedback</t>
        </r>
      </text>
    </comment>
    <comment ref="BA74" authorId="0">
      <text>
        <r>
          <rPr>
            <sz val="10"/>
            <color rgb="FF000000"/>
            <rFont val="Arial"/>
          </rPr>
          <t>Student Teaching Evaluations. KK, BP</t>
        </r>
      </text>
    </comment>
    <comment ref="E75" authorId="0">
      <text>
        <r>
          <rPr>
            <sz val="10"/>
            <color rgb="FF000000"/>
            <rFont val="Arial"/>
          </rPr>
          <t xml:space="preserve">Teacher Interview Report. (BP, KK)
</t>
        </r>
      </text>
    </comment>
    <comment ref="H75" authorId="0">
      <text>
        <r>
          <rPr>
            <sz val="10"/>
            <color rgb="FF000000"/>
            <rFont val="Arial"/>
          </rPr>
          <t xml:space="preserve">Teacher Interview Report. (BP, KK)
</t>
        </r>
      </text>
    </comment>
    <comment ref="T75" authorId="0">
      <text>
        <r>
          <rPr>
            <sz val="10"/>
            <color rgb="FF000000"/>
            <rFont val="Arial"/>
          </rPr>
          <t>Tests</t>
        </r>
      </text>
    </comment>
    <comment ref="Z75" authorId="0">
      <text>
        <r>
          <rPr>
            <sz val="10"/>
            <color rgb="FF000000"/>
            <rFont val="Arial"/>
          </rPr>
          <t>Extensive writing, annotated reading and grading by instructor.</t>
        </r>
      </text>
    </comment>
    <comment ref="AI75" authorId="0">
      <text>
        <r>
          <rPr>
            <sz val="10"/>
            <color rgb="FF000000"/>
            <rFont val="Arial"/>
          </rPr>
          <t>Student Teacher Evaluation, Supervisor Feedback.  (BP, KK)</t>
        </r>
      </text>
    </comment>
    <comment ref="AX75" authorId="0">
      <text>
        <r>
          <rPr>
            <sz val="10"/>
            <color rgb="FF000000"/>
            <rFont val="Arial"/>
          </rPr>
          <t>Capstone evaluation</t>
        </r>
      </text>
    </comment>
    <comment ref="BA75" authorId="0">
      <text>
        <r>
          <rPr>
            <sz val="10"/>
            <color rgb="FF000000"/>
            <rFont val="Arial"/>
          </rPr>
          <t>Student Teaching Evaluations. KK, BP</t>
        </r>
      </text>
    </comment>
    <comment ref="BD75" authorId="0">
      <text>
        <r>
          <rPr>
            <sz val="10"/>
            <color rgb="FF000000"/>
            <rFont val="Arial"/>
          </rPr>
          <t>Cross Curricular project. (BP)</t>
        </r>
      </text>
    </comment>
    <comment ref="BJ75" authorId="0">
      <text>
        <r>
          <rPr>
            <sz val="10"/>
            <color rgb="FF000000"/>
            <rFont val="Arial"/>
          </rPr>
          <t>After School Activity Project. (BP)</t>
        </r>
      </text>
    </comment>
    <comment ref="BM75" authorId="0">
      <text>
        <r>
          <rPr>
            <sz val="10"/>
            <color rgb="FF000000"/>
            <rFont val="Arial"/>
          </rPr>
          <t>Discussion, FYB. (BP)</t>
        </r>
      </text>
    </comment>
    <comment ref="N76" authorId="0">
      <text>
        <r>
          <rPr>
            <sz val="10"/>
            <color rgb="FF000000"/>
            <rFont val="Arial"/>
          </rPr>
          <t>Collaborative activities included in lesson plan development.</t>
        </r>
      </text>
    </comment>
    <comment ref="T76" authorId="0">
      <text>
        <r>
          <rPr>
            <sz val="10"/>
            <color rgb="FF000000"/>
            <rFont val="Arial"/>
          </rPr>
          <t>tests</t>
        </r>
      </text>
    </comment>
    <comment ref="Z76" authorId="0">
      <text>
        <r>
          <rPr>
            <sz val="10"/>
            <color rgb="FF000000"/>
            <rFont val="Arial"/>
          </rPr>
          <t>Extensive writing, annotated reading and grading by instructor.</t>
        </r>
      </text>
    </comment>
    <comment ref="AI76" authorId="0">
      <text>
        <r>
          <rPr>
            <sz val="10"/>
            <color rgb="FF000000"/>
            <rFont val="Arial"/>
          </rPr>
          <t>WAR, Student Teacher Evaluation, Supervisor Feedback.  (BP KK)</t>
        </r>
      </text>
    </comment>
    <comment ref="BA76" authorId="0">
      <text>
        <r>
          <rPr>
            <sz val="10"/>
            <color rgb="FF000000"/>
            <rFont val="Arial"/>
          </rPr>
          <t>Student Teaching Evaluations. KK, BP</t>
        </r>
      </text>
    </comment>
    <comment ref="N78" authorId="0">
      <text>
        <r>
          <rPr>
            <sz val="10"/>
            <color rgb="FF000000"/>
            <rFont val="Arial"/>
          </rPr>
          <t>Evaluated via student essays.</t>
        </r>
      </text>
    </comment>
    <comment ref="AC78" authorId="0">
      <text>
        <r>
          <rPr>
            <sz val="10"/>
            <color rgb="FF000000"/>
            <rFont val="Arial"/>
          </rPr>
          <t>Essay final,cross cultural paper, lens theory application SO</t>
        </r>
      </text>
    </comment>
    <comment ref="AI78" authorId="0">
      <text>
        <r>
          <rPr>
            <sz val="10"/>
            <color rgb="FF000000"/>
            <rFont val="Arial"/>
          </rPr>
          <t>Student Teacher Evaluation, Supervisor Feedback, Portfolio.  (BP, KK)</t>
        </r>
      </text>
    </comment>
    <comment ref="AO78" authorId="0">
      <text>
        <r>
          <rPr>
            <sz val="10"/>
            <color rgb="FF000000"/>
            <rFont val="Arial"/>
          </rPr>
          <t>text annotations assignment</t>
        </r>
      </text>
    </comment>
    <comment ref="BA78" authorId="0">
      <text>
        <r>
          <rPr>
            <sz val="10"/>
            <color rgb="FF000000"/>
            <rFont val="Arial"/>
          </rPr>
          <t>Student Teaching Evaluations. KK, BP</t>
        </r>
      </text>
    </comment>
    <comment ref="BS78" authorId="0">
      <text>
        <r>
          <rPr>
            <sz val="10"/>
            <color rgb="FF000000"/>
            <rFont val="Arial"/>
          </rPr>
          <t>Midterm and final questions, reflection-comprehension journals</t>
        </r>
      </text>
    </comment>
    <comment ref="AC79" authorId="0">
      <text>
        <r>
          <rPr>
            <sz val="10"/>
            <color rgb="FF000000"/>
            <rFont val="Arial"/>
          </rPr>
          <t>Lesson plan, DI application assignment (SO)</t>
        </r>
      </text>
    </comment>
    <comment ref="AI79" authorId="0">
      <text>
        <r>
          <rPr>
            <sz val="10"/>
            <color rgb="FF000000"/>
            <rFont val="Arial"/>
          </rPr>
          <t>Student Teacher Evaluation, Supervisor Feedback.  (BP, KK)</t>
        </r>
      </text>
    </comment>
    <comment ref="AR79" authorId="0">
      <text>
        <r>
          <rPr>
            <sz val="10"/>
            <color rgb="FF000000"/>
            <rFont val="Arial"/>
          </rPr>
          <t>Lesson plans</t>
        </r>
      </text>
    </comment>
    <comment ref="AX79" authorId="0">
      <text>
        <r>
          <rPr>
            <sz val="10"/>
            <color rgb="FF000000"/>
            <rFont val="Arial"/>
          </rPr>
          <t>Capstone lesson plans</t>
        </r>
      </text>
    </comment>
    <comment ref="BA79" authorId="0">
      <text>
        <r>
          <rPr>
            <sz val="10"/>
            <color rgb="FF000000"/>
            <rFont val="Arial"/>
          </rPr>
          <t>Lesson Plans and
Student Teaching Evaluations. KK, BP</t>
        </r>
      </text>
    </comment>
    <comment ref="Z80" authorId="0">
      <text>
        <r>
          <rPr>
            <sz val="10"/>
            <color rgb="FF000000"/>
            <rFont val="Arial"/>
          </rPr>
          <t>Extensive writing, annotated reading and grading by instructor.</t>
        </r>
      </text>
    </comment>
    <comment ref="AC80" authorId="0">
      <text>
        <r>
          <rPr>
            <sz val="10"/>
            <color rgb="FF000000"/>
            <rFont val="Arial"/>
          </rPr>
          <t>Cross cultural paper, lens theory application SO</t>
        </r>
      </text>
    </comment>
    <comment ref="AI80" authorId="0">
      <text>
        <r>
          <rPr>
            <sz val="10"/>
            <color rgb="FF000000"/>
            <rFont val="Arial"/>
          </rPr>
          <t>Student Teacher Evaluation, Supervisor Feedback.  (BP, KK)</t>
        </r>
      </text>
    </comment>
    <comment ref="AO80" authorId="0">
      <text>
        <r>
          <rPr>
            <sz val="10"/>
            <color rgb="FF000000"/>
            <rFont val="Arial"/>
          </rPr>
          <t>case studies</t>
        </r>
      </text>
    </comment>
    <comment ref="AU80" authorId="0">
      <text>
        <r>
          <rPr>
            <sz val="10"/>
            <color rgb="FF000000"/>
            <rFont val="Arial"/>
          </rPr>
          <t>Field experience evaluation</t>
        </r>
      </text>
    </comment>
    <comment ref="AX80" authorId="0">
      <text>
        <r>
          <rPr>
            <sz val="10"/>
            <color rgb="FF000000"/>
            <rFont val="Arial"/>
          </rPr>
          <t>Capstone evaluation</t>
        </r>
      </text>
    </comment>
    <comment ref="BA80" authorId="0">
      <text>
        <r>
          <rPr>
            <sz val="10"/>
            <color rgb="FF000000"/>
            <rFont val="Arial"/>
          </rPr>
          <t>Student Teaching Evaluations. KK, BP</t>
        </r>
      </text>
    </comment>
    <comment ref="BS80" authorId="0">
      <text>
        <r>
          <rPr>
            <sz val="10"/>
            <color rgb="FF000000"/>
            <rFont val="Arial"/>
          </rPr>
          <t>Midterm and final questions, reflection-comprehension journal</t>
        </r>
      </text>
    </comment>
    <comment ref="Z81" authorId="0">
      <text>
        <r>
          <rPr>
            <sz val="10"/>
            <color rgb="FF000000"/>
            <rFont val="Arial"/>
          </rPr>
          <t>Extensive writing, annotated reading and grading by instructor.</t>
        </r>
      </text>
    </comment>
    <comment ref="AI81" authorId="0">
      <text>
        <r>
          <rPr>
            <sz val="10"/>
            <color rgb="FF000000"/>
            <rFont val="Arial"/>
          </rPr>
          <t>Student Teacher Evaluation, Supervisor Feedback.  (BP, KK)</t>
        </r>
      </text>
    </comment>
    <comment ref="AO81" authorId="0">
      <text>
        <r>
          <rPr>
            <sz val="10"/>
            <color rgb="FF000000"/>
            <rFont val="Arial"/>
          </rPr>
          <t>decision theme papers</t>
        </r>
      </text>
    </comment>
    <comment ref="BA81" authorId="0">
      <text>
        <r>
          <rPr>
            <sz val="10"/>
            <color rgb="FF000000"/>
            <rFont val="Arial"/>
          </rPr>
          <t>Student Teaching Evaluations. KK, BP</t>
        </r>
      </text>
    </comment>
    <comment ref="BJ81" authorId="0">
      <text>
        <r>
          <rPr>
            <sz val="10"/>
            <color rgb="FF000000"/>
            <rFont val="Arial"/>
          </rPr>
          <t>After School Activity Project. (BP)</t>
        </r>
      </text>
    </comment>
    <comment ref="W83" authorId="0">
      <text>
        <r>
          <rPr>
            <sz val="10"/>
            <color rgb="FF000000"/>
            <rFont val="Arial"/>
          </rPr>
          <t>coop eval</t>
        </r>
      </text>
    </comment>
    <comment ref="AI83" authorId="0">
      <text>
        <r>
          <rPr>
            <sz val="10"/>
            <color rgb="FF000000"/>
            <rFont val="Arial"/>
          </rPr>
          <t>Student Teacher Evaluation, Supervisor Feedback.  (BP, KK)</t>
        </r>
      </text>
    </comment>
    <comment ref="BA83" authorId="0">
      <text>
        <r>
          <rPr>
            <sz val="10"/>
            <color rgb="FF000000"/>
            <rFont val="Arial"/>
          </rPr>
          <t>Student Teaching Evaluations. KK, BP</t>
        </r>
      </text>
    </comment>
    <comment ref="BM83" authorId="0">
      <text>
        <r>
          <rPr>
            <sz val="10"/>
            <color rgb="FF000000"/>
            <rFont val="Arial"/>
          </rPr>
          <t>Discussion, FYB. (BP)</t>
        </r>
      </text>
    </comment>
    <comment ref="K84" authorId="0">
      <text>
        <r>
          <rPr>
            <sz val="10"/>
            <color rgb="FF000000"/>
            <rFont val="Arial"/>
          </rPr>
          <t>technology project</t>
        </r>
      </text>
    </comment>
    <comment ref="N84" authorId="0">
      <text>
        <r>
          <rPr>
            <sz val="10"/>
            <color rgb="FF000000"/>
            <rFont val="Arial"/>
          </rPr>
          <t>Introduction of technology integration included as component in lesson plan assignment. (BJT)</t>
        </r>
      </text>
    </comment>
    <comment ref="W84" authorId="0">
      <text>
        <r>
          <rPr>
            <sz val="10"/>
            <color rgb="FF000000"/>
            <rFont val="Arial"/>
          </rPr>
          <t>coop eval</t>
        </r>
      </text>
    </comment>
    <comment ref="AI84" authorId="0">
      <text>
        <r>
          <rPr>
            <sz val="10"/>
            <color rgb="FF000000"/>
            <rFont val="Arial"/>
          </rPr>
          <t>Student Teacher Evaluation, Supervisor Feedback.  (BP, KK)</t>
        </r>
      </text>
    </comment>
    <comment ref="BA84" authorId="0">
      <text>
        <r>
          <rPr>
            <sz val="10"/>
            <color rgb="FF000000"/>
            <rFont val="Arial"/>
          </rPr>
          <t>Student Teaching Evaluations. KK, BP</t>
        </r>
      </text>
    </comment>
    <comment ref="BS84" authorId="0">
      <text>
        <r>
          <rPr>
            <sz val="10"/>
            <color rgb="FF000000"/>
            <rFont val="Arial"/>
          </rPr>
          <t>Lesson plans, blog posts on use of technology in the classroom</t>
        </r>
      </text>
    </comment>
    <comment ref="AI85" authorId="0">
      <text>
        <r>
          <rPr>
            <sz val="10"/>
            <color rgb="FF000000"/>
            <rFont val="Arial"/>
          </rPr>
          <t>WAR, Student Teacher Evaluation, Supervisor Feedback.  (BP, KK)</t>
        </r>
      </text>
    </comment>
    <comment ref="BA85" authorId="0">
      <text>
        <r>
          <rPr>
            <sz val="10"/>
            <color rgb="FF000000"/>
            <rFont val="Arial"/>
          </rPr>
          <t>Student Teaching Evaluations. KK, BP</t>
        </r>
      </text>
    </comment>
    <comment ref="Z87" authorId="0">
      <text>
        <r>
          <rPr>
            <sz val="10"/>
            <color rgb="FF000000"/>
            <rFont val="Arial"/>
          </rPr>
          <t>Extensive writing, annotated reading and grading by instructor.</t>
        </r>
      </text>
    </comment>
    <comment ref="AI87" authorId="0">
      <text>
        <r>
          <rPr>
            <sz val="10"/>
            <color rgb="FF000000"/>
            <rFont val="Arial"/>
          </rPr>
          <t>Student Teacher Evaluation, Supervisor Feedback, Lesson Planning.  (BP, KK)</t>
        </r>
      </text>
    </comment>
    <comment ref="AO87" authorId="0">
      <text>
        <r>
          <rPr>
            <sz val="10"/>
            <color rgb="FF000000"/>
            <rFont val="Arial"/>
          </rPr>
          <t>case studies, decision themes</t>
        </r>
      </text>
    </comment>
    <comment ref="BA87" authorId="0">
      <text>
        <r>
          <rPr>
            <sz val="10"/>
            <color rgb="FF000000"/>
            <rFont val="Arial"/>
          </rPr>
          <t>Student Teaching Evaluations. KK, BP</t>
        </r>
      </text>
    </comment>
    <comment ref="BM87" authorId="0">
      <text>
        <r>
          <rPr>
            <sz val="10"/>
            <color rgb="FF000000"/>
            <rFont val="Arial"/>
          </rPr>
          <t>First Year Binder. (BP)</t>
        </r>
      </text>
    </comment>
    <comment ref="Z88" authorId="0">
      <text>
        <r>
          <rPr>
            <sz val="10"/>
            <color rgb="FF000000"/>
            <rFont val="Arial"/>
          </rPr>
          <t>Extensive writing, annotated reading and grading by instructor.</t>
        </r>
      </text>
    </comment>
    <comment ref="Z89" authorId="0">
      <text>
        <r>
          <rPr>
            <sz val="10"/>
            <color rgb="FF000000"/>
            <rFont val="Arial"/>
          </rPr>
          <t>Extensive writing, annotated reading and grading by instructor.</t>
        </r>
      </text>
    </comment>
    <comment ref="AI89" authorId="0">
      <text>
        <r>
          <rPr>
            <sz val="10"/>
            <color rgb="FF000000"/>
            <rFont val="Arial"/>
          </rPr>
          <t>Student Teacher Evaluation, Supervisor Feedback.  (BP, KK)</t>
        </r>
      </text>
    </comment>
    <comment ref="AO89" authorId="0">
      <text>
        <r>
          <rPr>
            <sz val="10"/>
            <color rgb="FF000000"/>
            <rFont val="Arial"/>
          </rPr>
          <t>case studies</t>
        </r>
      </text>
    </comment>
    <comment ref="BA89" authorId="0">
      <text>
        <r>
          <rPr>
            <sz val="10"/>
            <color rgb="FF000000"/>
            <rFont val="Arial"/>
          </rPr>
          <t>Student Teaching Evaluations. KK, BP</t>
        </r>
      </text>
    </comment>
    <comment ref="BM89" authorId="0">
      <text>
        <r>
          <rPr>
            <sz val="10"/>
            <color rgb="FF000000"/>
            <rFont val="Arial"/>
          </rPr>
          <t>First Year Binder. (BP)</t>
        </r>
      </text>
    </comment>
    <comment ref="W90" authorId="0">
      <text>
        <r>
          <rPr>
            <sz val="10"/>
            <color rgb="FF000000"/>
            <rFont val="Arial"/>
          </rPr>
          <t>Coop eval</t>
        </r>
      </text>
    </comment>
    <comment ref="Z90" authorId="0">
      <text>
        <r>
          <rPr>
            <sz val="10"/>
            <color rgb="FF000000"/>
            <rFont val="Arial"/>
          </rPr>
          <t>Extensive writing, annotated reading and grading by instructor.</t>
        </r>
      </text>
    </comment>
    <comment ref="AI90" authorId="0">
      <text>
        <r>
          <rPr>
            <sz val="10"/>
            <color rgb="FF000000"/>
            <rFont val="Arial"/>
          </rPr>
          <t>Student Teacher Evaluation, Supervisor Feedback.  (BP, KK)</t>
        </r>
      </text>
    </comment>
    <comment ref="AO90" authorId="0">
      <text>
        <r>
          <rPr>
            <sz val="10"/>
            <color rgb="FF000000"/>
            <rFont val="Arial"/>
          </rPr>
          <t>decision themes</t>
        </r>
      </text>
    </comment>
    <comment ref="BA90" authorId="0">
      <text>
        <r>
          <rPr>
            <sz val="10"/>
            <color rgb="FF000000"/>
            <rFont val="Arial"/>
          </rPr>
          <t>Lesson Plans and 
Student Teaching Evaluations. KK, BP</t>
        </r>
      </text>
    </comment>
    <comment ref="Z91" authorId="0">
      <text>
        <r>
          <rPr>
            <sz val="10"/>
            <color rgb="FF000000"/>
            <rFont val="Arial"/>
          </rPr>
          <t>Extensive writing, annotated reading and grading by instructor.</t>
        </r>
      </text>
    </comment>
    <comment ref="AI91" authorId="0">
      <text>
        <r>
          <rPr>
            <sz val="10"/>
            <color rgb="FF000000"/>
            <rFont val="Arial"/>
          </rPr>
          <t>Student Teacher Evaluation, Supervisor Feedback.  (BP, KK)</t>
        </r>
      </text>
    </comment>
    <comment ref="BA91" authorId="0">
      <text>
        <r>
          <rPr>
            <sz val="10"/>
            <color rgb="FF000000"/>
            <rFont val="Arial"/>
          </rPr>
          <t>Student Teaching Evaluations. KK, BP</t>
        </r>
      </text>
    </comment>
    <comment ref="BM91" authorId="0">
      <text>
        <r>
          <rPr>
            <sz val="10"/>
            <color rgb="FF000000"/>
            <rFont val="Arial"/>
          </rPr>
          <t>First Year Binder. (BP)</t>
        </r>
      </text>
    </comment>
    <comment ref="W92" authorId="0">
      <text>
        <r>
          <rPr>
            <sz val="10"/>
            <color rgb="FF000000"/>
            <rFont val="Arial"/>
          </rPr>
          <t>coop eval</t>
        </r>
      </text>
    </comment>
    <comment ref="Z92" authorId="0">
      <text>
        <r>
          <rPr>
            <sz val="10"/>
            <color rgb="FF000000"/>
            <rFont val="Arial"/>
          </rPr>
          <t>Extensive writing, annotated reading and grading by instructor.</t>
        </r>
      </text>
    </comment>
    <comment ref="AO92" authorId="0">
      <text>
        <r>
          <rPr>
            <sz val="10"/>
            <color rgb="FF000000"/>
            <rFont val="Arial"/>
          </rPr>
          <t>case studies</t>
        </r>
      </text>
    </comment>
    <comment ref="K93" authorId="0">
      <text>
        <r>
          <rPr>
            <sz val="10"/>
            <color rgb="FF000000"/>
            <rFont val="Arial"/>
          </rPr>
          <t>lecture, class discussion</t>
        </r>
      </text>
    </comment>
    <comment ref="W93" authorId="0">
      <text>
        <r>
          <rPr>
            <sz val="10"/>
            <color rgb="FF000000"/>
            <rFont val="Arial"/>
          </rPr>
          <t>Coope eval</t>
        </r>
      </text>
    </comment>
    <comment ref="AI93" authorId="0">
      <text>
        <r>
          <rPr>
            <sz val="10"/>
            <color rgb="FF000000"/>
            <rFont val="Arial"/>
          </rPr>
          <t>Student Teacher Evaluation, Supervisor Feedback.  (BP, KK)</t>
        </r>
      </text>
    </comment>
    <comment ref="AO93" authorId="0">
      <text>
        <r>
          <rPr>
            <sz val="10"/>
            <color rgb="FF000000"/>
            <rFont val="Arial"/>
          </rPr>
          <t>case studies,
decision themes</t>
        </r>
      </text>
    </comment>
    <comment ref="AU93" authorId="0">
      <text>
        <r>
          <rPr>
            <sz val="10"/>
            <color rgb="FF000000"/>
            <rFont val="Arial"/>
          </rPr>
          <t>Practicum evaluation</t>
        </r>
      </text>
    </comment>
    <comment ref="AX93" authorId="0">
      <text>
        <r>
          <rPr>
            <sz val="10"/>
            <color rgb="FF000000"/>
            <rFont val="Arial"/>
          </rPr>
          <t>Capstone evaluation</t>
        </r>
      </text>
    </comment>
    <comment ref="BA93" authorId="0">
      <text>
        <r>
          <rPr>
            <sz val="10"/>
            <color rgb="FF000000"/>
            <rFont val="Arial"/>
          </rPr>
          <t>Student Teaching Evaluations. KK, BP</t>
        </r>
      </text>
    </comment>
    <comment ref="W97" authorId="0">
      <text>
        <r>
          <rPr>
            <sz val="10"/>
            <color rgb="FF000000"/>
            <rFont val="Arial"/>
          </rPr>
          <t>coop eval</t>
        </r>
      </text>
    </comment>
    <comment ref="AI97" authorId="0">
      <text>
        <r>
          <rPr>
            <sz val="10"/>
            <color rgb="FF000000"/>
            <rFont val="Arial"/>
          </rPr>
          <t>Student Teacher Evaluation, Supervisor Feedback.  (BP, KK)</t>
        </r>
      </text>
    </comment>
    <comment ref="AR97" authorId="0">
      <text>
        <r>
          <rPr>
            <sz val="10"/>
            <color rgb="FF000000"/>
            <rFont val="Arial"/>
          </rPr>
          <t>Lesson plans</t>
        </r>
      </text>
    </comment>
    <comment ref="AX97" authorId="0">
      <text>
        <r>
          <rPr>
            <sz val="10"/>
            <color rgb="FF000000"/>
            <rFont val="Arial"/>
          </rPr>
          <t>Capstone lesson plans</t>
        </r>
      </text>
    </comment>
    <comment ref="BA97" authorId="0">
      <text>
        <r>
          <rPr>
            <sz val="10"/>
            <color rgb="FF000000"/>
            <rFont val="Arial"/>
          </rPr>
          <t>Student Teaching Evaluations. KK, BP</t>
        </r>
      </text>
    </comment>
    <comment ref="BD97" authorId="0">
      <text>
        <r>
          <rPr>
            <sz val="10"/>
            <color rgb="FF000000"/>
            <rFont val="Arial"/>
          </rPr>
          <t>Cross Curricular project. (BP)</t>
        </r>
      </text>
    </comment>
    <comment ref="BM97" authorId="0">
      <text>
        <r>
          <rPr>
            <sz val="10"/>
            <color rgb="FF000000"/>
            <rFont val="Arial"/>
          </rPr>
          <t>First Year Binder. (BP)</t>
        </r>
      </text>
    </comment>
    <comment ref="BS97" authorId="0">
      <text>
        <r>
          <rPr>
            <sz val="10"/>
            <color rgb="FF000000"/>
            <rFont val="Arial"/>
          </rPr>
          <t>Lesson plans, exams</t>
        </r>
      </text>
    </comment>
    <comment ref="AI98" authorId="0">
      <text>
        <r>
          <rPr>
            <sz val="10"/>
            <color rgb="FF000000"/>
            <rFont val="Arial"/>
          </rPr>
          <t>Student Teacher Evaluation, Supervisor Feedback.  (BP, KK)</t>
        </r>
      </text>
    </comment>
    <comment ref="AR98" authorId="0">
      <text>
        <r>
          <rPr>
            <sz val="10"/>
            <color rgb="FF000000"/>
            <rFont val="Arial"/>
          </rPr>
          <t>Lesson plans</t>
        </r>
      </text>
    </comment>
    <comment ref="AX98" authorId="0">
      <text>
        <r>
          <rPr>
            <sz val="10"/>
            <color rgb="FF000000"/>
            <rFont val="Arial"/>
          </rPr>
          <t xml:space="preserve">Capstone lesson plans
</t>
        </r>
      </text>
    </comment>
    <comment ref="BA98" authorId="0">
      <text>
        <r>
          <rPr>
            <sz val="10"/>
            <color rgb="FF000000"/>
            <rFont val="Arial"/>
          </rPr>
          <t>Student Teaching Evaluations. KK, BP</t>
        </r>
      </text>
    </comment>
    <comment ref="BD98" authorId="0">
      <text>
        <r>
          <rPr>
            <sz val="10"/>
            <color rgb="FF000000"/>
            <rFont val="Arial"/>
          </rPr>
          <t>Cross Currirular project. (BP)</t>
        </r>
      </text>
    </comment>
    <comment ref="BM98" authorId="0">
      <text>
        <r>
          <rPr>
            <sz val="10"/>
            <color rgb="FF000000"/>
            <rFont val="Arial"/>
          </rPr>
          <t>First Year Binder. (BP)</t>
        </r>
      </text>
    </comment>
    <comment ref="BS98" authorId="0">
      <text>
        <r>
          <rPr>
            <sz val="10"/>
            <color rgb="FF000000"/>
            <rFont val="Arial"/>
          </rPr>
          <t>Lesson plans, exams</t>
        </r>
      </text>
    </comment>
    <comment ref="E101" authorId="0">
      <text>
        <r>
          <rPr>
            <sz val="10"/>
            <color rgb="FF000000"/>
            <rFont val="Arial"/>
          </rPr>
          <t>Discussion postings. (BP, KK)</t>
        </r>
      </text>
    </comment>
    <comment ref="H101" authorId="0">
      <text>
        <r>
          <rPr>
            <sz val="10"/>
            <color rgb="FF000000"/>
            <rFont val="Arial"/>
          </rPr>
          <t>Field Experience reflections and discussion postings. (BP, KK)</t>
        </r>
      </text>
    </comment>
    <comment ref="W101" authorId="0">
      <text>
        <r>
          <rPr>
            <sz val="10"/>
            <color rgb="FF000000"/>
            <rFont val="Arial"/>
          </rPr>
          <t>coop eval</t>
        </r>
      </text>
    </comment>
    <comment ref="AO101" authorId="0">
      <text>
        <r>
          <rPr>
            <sz val="10"/>
            <color rgb="FF000000"/>
            <rFont val="Arial"/>
          </rPr>
          <t>decision themes</t>
        </r>
      </text>
    </comment>
    <comment ref="AU101" authorId="0">
      <text>
        <r>
          <rPr>
            <sz val="10"/>
            <color rgb="FF000000"/>
            <rFont val="Arial"/>
          </rPr>
          <t>Practicum log</t>
        </r>
      </text>
    </comment>
    <comment ref="AX101" authorId="0">
      <text>
        <r>
          <rPr>
            <sz val="10"/>
            <color rgb="FF000000"/>
            <rFont val="Arial"/>
          </rPr>
          <t xml:space="preserve">Capstone reflection
</t>
        </r>
      </text>
    </comment>
    <comment ref="BA101" authorId="0">
      <text>
        <r>
          <rPr>
            <sz val="10"/>
            <color rgb="FF000000"/>
            <rFont val="Arial"/>
          </rPr>
          <t>WARs and Student Teaching Evaluations. KK, BP</t>
        </r>
      </text>
    </comment>
    <comment ref="BG101" authorId="0">
      <text>
        <r>
          <rPr>
            <sz val="10"/>
            <color rgb="FF000000"/>
            <rFont val="Arial"/>
          </rPr>
          <t xml:space="preserve">Class Discussion, Inquiry Project. (BP, LZ)
</t>
        </r>
      </text>
    </comment>
    <comment ref="BM101" authorId="0">
      <text>
        <r>
          <rPr>
            <sz val="10"/>
            <color rgb="FF000000"/>
            <rFont val="Arial"/>
          </rPr>
          <t>First Year Binder. (BP)</t>
        </r>
      </text>
    </comment>
    <comment ref="E102" authorId="0">
      <text>
        <r>
          <rPr>
            <sz val="10"/>
            <color rgb="FF000000"/>
            <rFont val="Arial"/>
          </rPr>
          <t>Classroom discussion, field experience reflections, dicussion postings. (BP, KK)</t>
        </r>
      </text>
    </comment>
    <comment ref="H102" authorId="0">
      <text>
        <r>
          <rPr>
            <sz val="10"/>
            <color rgb="FF000000"/>
            <rFont val="Arial"/>
          </rPr>
          <t>Classroom discussion, field experience reflections, dicussion postings. (BP, KK)</t>
        </r>
      </text>
    </comment>
    <comment ref="K102" authorId="0">
      <text>
        <r>
          <rPr>
            <sz val="10"/>
            <color rgb="FF000000"/>
            <rFont val="Arial"/>
          </rPr>
          <t>case study reflection</t>
        </r>
      </text>
    </comment>
    <comment ref="N102" authorId="0">
      <text>
        <r>
          <rPr>
            <sz val="10"/>
            <color rgb="FF000000"/>
            <rFont val="Arial"/>
          </rPr>
          <t>Written reflections required for field experiences.</t>
        </r>
      </text>
    </comment>
    <comment ref="Q102" authorId="0">
      <text>
        <r>
          <rPr>
            <sz val="10"/>
            <color rgb="FF000000"/>
            <rFont val="Arial"/>
          </rPr>
          <t>Field Experience reflection journals.</t>
        </r>
      </text>
    </comment>
    <comment ref="W102" authorId="0">
      <text>
        <r>
          <rPr>
            <sz val="10"/>
            <color rgb="FF000000"/>
            <rFont val="Arial"/>
          </rPr>
          <t>Reflection or log</t>
        </r>
      </text>
    </comment>
    <comment ref="AI102" authorId="0">
      <text>
        <r>
          <rPr>
            <sz val="10"/>
            <color rgb="FF000000"/>
            <rFont val="Arial"/>
          </rPr>
          <t>Lesson Planning, WAR.  (BP KK)</t>
        </r>
      </text>
    </comment>
    <comment ref="AO102" authorId="0">
      <text>
        <r>
          <rPr>
            <sz val="10"/>
            <color rgb="FF000000"/>
            <rFont val="Arial"/>
          </rPr>
          <t>decision themes,
test essays</t>
        </r>
      </text>
    </comment>
    <comment ref="AR102" authorId="0">
      <text>
        <r>
          <rPr>
            <sz val="10"/>
            <color rgb="FF000000"/>
            <rFont val="Arial"/>
          </rPr>
          <t>Journal</t>
        </r>
      </text>
    </comment>
    <comment ref="AU102" authorId="0">
      <text>
        <r>
          <rPr>
            <sz val="10"/>
            <color rgb="FF000000"/>
            <rFont val="Arial"/>
          </rPr>
          <t>Practicum log</t>
        </r>
      </text>
    </comment>
    <comment ref="AX102" authorId="0">
      <text>
        <r>
          <rPr>
            <sz val="10"/>
            <color rgb="FF000000"/>
            <rFont val="Arial"/>
          </rPr>
          <t>Reflection document</t>
        </r>
      </text>
    </comment>
    <comment ref="BA102" authorId="0">
      <text>
        <r>
          <rPr>
            <sz val="10"/>
            <color rgb="FF000000"/>
            <rFont val="Arial"/>
          </rPr>
          <t>WARs and Student Teaching Evaluations. KK, BP</t>
        </r>
      </text>
    </comment>
    <comment ref="BD102" authorId="0">
      <text>
        <r>
          <rPr>
            <sz val="10"/>
            <color rgb="FF000000"/>
            <rFont val="Arial"/>
          </rPr>
          <t>Reflection papers. (BP)</t>
        </r>
      </text>
    </comment>
    <comment ref="BM102" authorId="0">
      <text>
        <r>
          <rPr>
            <sz val="10"/>
            <color rgb="FF000000"/>
            <rFont val="Arial"/>
          </rPr>
          <t>First year Binder. (BP)</t>
        </r>
      </text>
    </comment>
    <comment ref="BS102" authorId="0">
      <text>
        <r>
          <rPr>
            <sz val="10"/>
            <color rgb="FF000000"/>
            <rFont val="Arial"/>
          </rPr>
          <t xml:space="preserve">Reflection-comprehension journals
Resolve
</t>
        </r>
      </text>
    </comment>
    <comment ref="W103" authorId="0">
      <text>
        <r>
          <rPr>
            <sz val="10"/>
            <color rgb="FF000000"/>
            <rFont val="Arial"/>
          </rPr>
          <t>coop eval</t>
        </r>
      </text>
    </comment>
    <comment ref="Z103" authorId="0">
      <text>
        <r>
          <rPr>
            <sz val="10"/>
            <color rgb="FF000000"/>
            <rFont val="Arial"/>
          </rPr>
          <t>Extensive writing, annotated reading and grading by instructor.</t>
        </r>
      </text>
    </comment>
    <comment ref="AI103" authorId="0">
      <text>
        <r>
          <rPr>
            <sz val="10"/>
            <color rgb="FF000000"/>
            <rFont val="Arial"/>
          </rPr>
          <t>Student Teacher Evaluation, Supervisor Feedback.  (BP, KK)</t>
        </r>
      </text>
    </comment>
    <comment ref="BD103" authorId="0">
      <text>
        <r>
          <rPr>
            <sz val="10"/>
            <color rgb="FF000000"/>
            <rFont val="Arial"/>
          </rPr>
          <t>Reflection papers. (BP)</t>
        </r>
      </text>
    </comment>
    <comment ref="BM103" authorId="0">
      <text>
        <r>
          <rPr>
            <sz val="10"/>
            <color rgb="FF000000"/>
            <rFont val="Arial"/>
          </rPr>
          <t>First Year Binder. (BP)</t>
        </r>
      </text>
    </comment>
    <comment ref="AI106" authorId="0">
      <text>
        <r>
          <rPr>
            <sz val="10"/>
            <color rgb="FF000000"/>
            <rFont val="Arial"/>
          </rPr>
          <t>Portfolio. (BP KK)</t>
        </r>
      </text>
    </comment>
    <comment ref="AO106" authorId="0">
      <text>
        <r>
          <rPr>
            <sz val="10"/>
            <color rgb="FF000000"/>
            <rFont val="Arial"/>
          </rPr>
          <t>decision themes</t>
        </r>
      </text>
    </comment>
    <comment ref="BA106" authorId="0">
      <text>
        <r>
          <rPr>
            <sz val="10"/>
            <color rgb="FF000000"/>
            <rFont val="Arial"/>
          </rPr>
          <t>WARs and Student Teaching Evaluations. KK, BP</t>
        </r>
      </text>
    </comment>
    <comment ref="BM106" authorId="0">
      <text>
        <r>
          <rPr>
            <sz val="10"/>
            <color rgb="FF000000"/>
            <rFont val="Arial"/>
          </rPr>
          <t>First Year Binder. (BP)</t>
        </r>
      </text>
    </comment>
    <comment ref="E107" authorId="0">
      <text>
        <r>
          <rPr>
            <sz val="10"/>
            <color rgb="FF000000"/>
            <rFont val="Arial"/>
          </rPr>
          <t>Shadow Day experience and presentations. (BP, KK)</t>
        </r>
      </text>
    </comment>
    <comment ref="H107" authorId="0">
      <text>
        <r>
          <rPr>
            <sz val="10"/>
            <color rgb="FF000000"/>
            <rFont val="Arial"/>
          </rPr>
          <t>Shadow Day experience and presentations. (BP, KK)</t>
        </r>
      </text>
    </comment>
    <comment ref="W107" authorId="0">
      <text>
        <r>
          <rPr>
            <sz val="10"/>
            <color rgb="FF000000"/>
            <rFont val="Arial"/>
          </rPr>
          <t>coop eval</t>
        </r>
      </text>
    </comment>
    <comment ref="AI107" authorId="0">
      <text>
        <r>
          <rPr>
            <sz val="10"/>
            <color rgb="FF000000"/>
            <rFont val="Arial"/>
          </rPr>
          <t>Student Teacher Evaluation, Supervisor Feedback.  (BP, KK)</t>
        </r>
      </text>
    </comment>
    <comment ref="BA107" authorId="0">
      <text>
        <r>
          <rPr>
            <sz val="10"/>
            <color rgb="FF000000"/>
            <rFont val="Arial"/>
          </rPr>
          <t>Lesson Plans, WARs and Student Teaching Evaluations. KK, BP</t>
        </r>
      </text>
    </comment>
    <comment ref="BD107" authorId="0">
      <text>
        <r>
          <rPr>
            <sz val="10"/>
            <color rgb="FF000000"/>
            <rFont val="Arial"/>
          </rPr>
          <t>Cross Curricular project. (BP)</t>
        </r>
      </text>
    </comment>
    <comment ref="BJ107" authorId="0">
      <text>
        <r>
          <rPr>
            <sz val="10"/>
            <color rgb="FF000000"/>
            <rFont val="Arial"/>
          </rPr>
          <t>After School Activity Project. (BP)</t>
        </r>
      </text>
    </comment>
    <comment ref="BM107" authorId="0">
      <text>
        <r>
          <rPr>
            <sz val="10"/>
            <color rgb="FF000000"/>
            <rFont val="Arial"/>
          </rPr>
          <t>First Year Binder. (BP)</t>
        </r>
      </text>
    </comment>
    <comment ref="AI108" authorId="0">
      <text>
        <r>
          <rPr>
            <sz val="10"/>
            <color rgb="FF000000"/>
            <rFont val="Arial"/>
          </rPr>
          <t>Portfolio, Cooperating teacher feedback, Student Teaching Evaluations. (BP KK)</t>
        </r>
      </text>
    </comment>
    <comment ref="BA108" authorId="0">
      <text>
        <r>
          <rPr>
            <sz val="10"/>
            <color rgb="FF000000"/>
            <rFont val="Arial"/>
          </rPr>
          <t>Portfolio. KK, BP</t>
        </r>
      </text>
    </comment>
    <comment ref="BM108" authorId="0">
      <text>
        <r>
          <rPr>
            <sz val="10"/>
            <color rgb="FF000000"/>
            <rFont val="Arial"/>
          </rPr>
          <t>First Year Binder. (BP)</t>
        </r>
      </text>
    </comment>
  </commentList>
</comments>
</file>

<file path=xl/comments4.xml><?xml version="1.0" encoding="utf-8"?>
<comments xmlns="http://schemas.openxmlformats.org/spreadsheetml/2006/main">
  <authors>
    <author/>
  </authors>
  <commentList>
    <comment ref="AI8" authorId="0">
      <text>
        <r>
          <rPr>
            <sz val="10"/>
            <color rgb="FF000000"/>
            <rFont val="Arial"/>
          </rPr>
          <t>ST Evaluation. (BP, KK)</t>
        </r>
      </text>
    </comment>
    <comment ref="CK8" authorId="0">
      <text>
        <r>
          <rPr>
            <sz val="10"/>
            <color rgb="FF000000"/>
            <rFont val="Arial"/>
          </rPr>
          <t xml:space="preserve">TWS (SO)
</t>
        </r>
      </text>
    </comment>
    <comment ref="K9" authorId="0">
      <text>
        <r>
          <rPr>
            <sz val="10"/>
            <color rgb="FF000000"/>
            <rFont val="Arial"/>
          </rPr>
          <t>Take Home Final Exam - personal philosophy of education (SO)</t>
        </r>
      </text>
    </comment>
    <comment ref="Z9" authorId="0">
      <text>
        <r>
          <rPr>
            <sz val="10"/>
            <color rgb="FF000000"/>
            <rFont val="Arial"/>
          </rPr>
          <t>Extensive writing, annotated reading and grading by instructor.</t>
        </r>
      </text>
    </comment>
    <comment ref="AC9" authorId="0">
      <text>
        <r>
          <rPr>
            <sz val="10"/>
            <color rgb="FF000000"/>
            <rFont val="Arial"/>
          </rPr>
          <t>Cross cultural paper - reflection on teaching diverse students (AG)SO</t>
        </r>
      </text>
    </comment>
    <comment ref="AI9" authorId="0">
      <text>
        <r>
          <rPr>
            <sz val="10"/>
            <color rgb="FF000000"/>
            <rFont val="Arial"/>
          </rPr>
          <t>Portfolio, Check point #2. (BP, KK)</t>
        </r>
      </text>
    </comment>
    <comment ref="BS9" authorId="0">
      <text>
        <r>
          <rPr>
            <sz val="10"/>
            <color rgb="FF000000"/>
            <rFont val="Arial"/>
          </rPr>
          <t>Students are required to submit a philosophy statement on "language learners and language teaching and learning" at the end of the semester as part of a mini-portfolio.</t>
        </r>
      </text>
    </comment>
    <comment ref="CE9" authorId="0">
      <text>
        <r>
          <rPr>
            <sz val="10"/>
            <color rgb="FF000000"/>
            <rFont val="Arial"/>
          </rPr>
          <t>Students write an "Initial Teaching Philosophy" which, at a minimum answers 4 questions...1) Why do you want to be a teacher, 2) How will your values influence your teaching, 3) What will your typical class look like, and 4) What do you want your students to learn and how will you know it was learned?</t>
        </r>
      </text>
    </comment>
    <comment ref="AI10" authorId="0">
      <text>
        <r>
          <rPr>
            <sz val="10"/>
            <color rgb="FF000000"/>
            <rFont val="Arial"/>
          </rPr>
          <t>Student Teacher Orientation Presentations. (BP, KK)</t>
        </r>
      </text>
    </comment>
    <comment ref="BS10" authorId="0">
      <text>
        <r>
          <rPr>
            <sz val="10"/>
            <color rgb="FF000000"/>
            <rFont val="Arial"/>
          </rPr>
          <t>Students take two midterms and a final exam; students assemble a "toolkit" of ESL teaching methods for the various core skills (reading, writing, listening, and speaking)</t>
        </r>
      </text>
    </comment>
    <comment ref="BV10" authorId="0">
      <text>
        <r>
          <rPr>
            <sz val="10"/>
            <color rgb="FF000000"/>
            <rFont val="Arial"/>
          </rPr>
          <t>Extensive coverage of discipline based art education. Students research and peer teach a comprehensive lesson.</t>
        </r>
      </text>
    </comment>
    <comment ref="BY10" authorId="0">
      <text>
        <r>
          <rPr>
            <sz val="10"/>
            <color rgb="FF000000"/>
            <rFont val="Arial"/>
          </rPr>
          <t>We cover extensive content area material.  Students are assessed through written exams and an oral presentation.</t>
        </r>
      </text>
    </comment>
    <comment ref="CB10" authorId="0">
      <text>
        <r>
          <rPr>
            <sz val="10"/>
            <color rgb="FF000000"/>
            <rFont val="Arial"/>
          </rPr>
          <t>Unit plan; group presentation of content area with individual activity taught.</t>
        </r>
      </text>
    </comment>
    <comment ref="CE10" authorId="0">
      <text>
        <r>
          <rPr>
            <sz val="10"/>
            <color rgb="FF000000"/>
            <rFont val="Arial"/>
          </rPr>
          <t>Not so much vocab, but assessed by group activities, home school lesson teaches and accompanied lesson plans, and a research paper</t>
        </r>
      </text>
    </comment>
    <comment ref="CK10" authorId="0">
      <text>
        <r>
          <rPr>
            <sz val="10"/>
            <color rgb="FF000000"/>
            <rFont val="Arial"/>
          </rPr>
          <t>formative assessments - lesson plans, Ven diagrams, not heavily assessed</t>
        </r>
      </text>
    </comment>
    <comment ref="CQ10" authorId="0">
      <text>
        <r>
          <rPr>
            <sz val="10"/>
            <color rgb="FF000000"/>
            <rFont val="Arial"/>
          </rPr>
          <t>Vocabulary lesson plan
Comprehension lesson plan</t>
        </r>
      </text>
    </comment>
    <comment ref="CW10" authorId="0">
      <text>
        <r>
          <rPr>
            <sz val="10"/>
            <color rgb="FF000000"/>
            <rFont val="Arial"/>
          </rPr>
          <t>Capstone lesson plans; comprehension and vocabulary should be evident</t>
        </r>
      </text>
    </comment>
    <comment ref="T11" authorId="0">
      <text>
        <r>
          <rPr>
            <sz val="10"/>
            <color rgb="FF000000"/>
            <rFont val="Arial"/>
          </rPr>
          <t>Pre-referral plans</t>
        </r>
      </text>
    </comment>
    <comment ref="Z11" authorId="0">
      <text>
        <r>
          <rPr>
            <sz val="10"/>
            <color rgb="FF000000"/>
            <rFont val="Arial"/>
          </rPr>
          <t>Extensive writing, annotated reading and grading by instructor.</t>
        </r>
      </text>
    </comment>
    <comment ref="AC11" authorId="0">
      <text>
        <r>
          <rPr>
            <sz val="10"/>
            <color rgb="FF000000"/>
            <rFont val="Arial"/>
          </rPr>
          <t>DI application assignment, group presentation (SO)</t>
        </r>
      </text>
    </comment>
    <comment ref="AI11" authorId="0">
      <text>
        <r>
          <rPr>
            <sz val="10"/>
            <color rgb="FF000000"/>
            <rFont val="Arial"/>
          </rPr>
          <t>TWS, Lesson Planning, Portfolio. (BP, KK)</t>
        </r>
      </text>
    </comment>
    <comment ref="BS11" authorId="0">
      <text>
        <r>
          <rPr>
            <sz val="10"/>
            <color rgb="FF000000"/>
            <rFont val="Arial"/>
          </rPr>
          <t>Students read and present the results of a research article and relate the material to what we are discussing in class.</t>
        </r>
      </text>
    </comment>
    <comment ref="CE11" authorId="0">
      <text>
        <r>
          <rPr>
            <sz val="10"/>
            <color rgb="FF000000"/>
            <rFont val="Arial"/>
          </rPr>
          <t>develop assessments and write myth essay based on best practices and NASPE guidelines</t>
        </r>
      </text>
    </comment>
    <comment ref="CK11" authorId="0">
      <text>
        <r>
          <rPr>
            <sz val="10"/>
            <color rgb="FF000000"/>
            <rFont val="Arial"/>
          </rPr>
          <t xml:space="preserve">lesson plans (math, music,science) unit plan (Science,SS)- not a strong assessment of outcome  </t>
        </r>
      </text>
    </comment>
    <comment ref="CQ11" authorId="0">
      <text>
        <r>
          <rPr>
            <sz val="10"/>
            <color rgb="FF000000"/>
            <rFont val="Arial"/>
          </rPr>
          <t>Running record</t>
        </r>
      </text>
    </comment>
    <comment ref="CW11" authorId="0">
      <text>
        <r>
          <rPr>
            <sz val="10"/>
            <color rgb="FF000000"/>
            <rFont val="Arial"/>
          </rPr>
          <t>Capstone lesson plan</t>
        </r>
      </text>
    </comment>
    <comment ref="N12" authorId="0">
      <text>
        <r>
          <rPr>
            <sz val="10"/>
            <color rgb="FF000000"/>
            <rFont val="Arial"/>
          </rPr>
          <t xml:space="preserve">Assessed via objective exam (Quiz, midterm &amp; final) and included in Lesson plan criteria--Bernard Tonjes
</t>
        </r>
      </text>
    </comment>
    <comment ref="T12" authorId="0">
      <text>
        <r>
          <rPr>
            <sz val="10"/>
            <color rgb="FF000000"/>
            <rFont val="Arial"/>
          </rPr>
          <t>Quizzes/exams (AG)</t>
        </r>
      </text>
    </comment>
    <comment ref="W12" authorId="0">
      <text>
        <r>
          <rPr>
            <sz val="10"/>
            <color rgb="FF000000"/>
            <rFont val="Arial"/>
          </rPr>
          <t>Observation of students with special needs (AG)</t>
        </r>
      </text>
    </comment>
    <comment ref="AC12" authorId="0">
      <text>
        <r>
          <rPr>
            <sz val="10"/>
            <color rgb="FF000000"/>
            <rFont val="Arial"/>
          </rPr>
          <t xml:space="preserve">Take home essay final SO </t>
        </r>
      </text>
    </comment>
    <comment ref="AF12" authorId="0">
      <text>
        <r>
          <rPr>
            <sz val="10"/>
            <color rgb="FF000000"/>
            <rFont val="Arial"/>
          </rPr>
          <t>Cross cultural paper, Lens Theory application(AG)</t>
        </r>
      </text>
    </comment>
    <comment ref="AI12" authorId="0">
      <text>
        <r>
          <rPr>
            <sz val="10"/>
            <color rgb="FF000000"/>
            <rFont val="Arial"/>
          </rPr>
          <t>TWS, Lesson Planning, Portfolio. (BP, KK)</t>
        </r>
      </text>
    </comment>
    <comment ref="BS12" authorId="0">
      <text>
        <r>
          <rPr>
            <sz val="10"/>
            <color rgb="FF000000"/>
            <rFont val="Arial"/>
          </rPr>
          <t>Scenarios related to this issue appear in the midterms and final for the class.</t>
        </r>
      </text>
    </comment>
    <comment ref="BV12" authorId="0">
      <text>
        <r>
          <rPr>
            <sz val="10"/>
            <color rgb="FF000000"/>
            <rFont val="Arial"/>
          </rPr>
          <t xml:space="preserve">Study of the developmental stages of development in children. Use of indicator sheet to assess understanding and connection between theory and practice. </t>
        </r>
      </text>
    </comment>
    <comment ref="CB12" authorId="0">
      <text>
        <r>
          <rPr>
            <sz val="10"/>
            <color rgb="FF000000"/>
            <rFont val="Arial"/>
          </rPr>
          <t>Group Project - Who are we teaching; Final exam question</t>
        </r>
      </text>
    </comment>
    <comment ref="CE12" authorId="0">
      <text>
        <r>
          <rPr>
            <sz val="10"/>
            <color rgb="FF000000"/>
            <rFont val="Arial"/>
          </rPr>
          <t>Reading Quizzes and Lesson Plans that must reflect principles of motor development (e.g., boys and girls are more alike than different)</t>
        </r>
      </text>
    </comment>
    <comment ref="CM12" authorId="0">
      <text>
        <r>
          <rPr>
            <sz val="10"/>
            <color rgb="FF000000"/>
            <rFont val="Arial"/>
          </rPr>
          <t>Weekly observations, learning prescriptions 
AOliver</t>
        </r>
      </text>
    </comment>
    <comment ref="CW12" authorId="0">
      <text>
        <r>
          <rPr>
            <sz val="10"/>
            <color rgb="FF000000"/>
            <rFont val="Arial"/>
          </rPr>
          <t>Capstone reflection</t>
        </r>
      </text>
    </comment>
    <comment ref="K13" authorId="0">
      <text>
        <r>
          <rPr>
            <sz val="10"/>
            <color rgb="FF000000"/>
            <rFont val="Arial"/>
          </rPr>
          <t>Case Studies, reflections, poverty simulation</t>
        </r>
      </text>
    </comment>
    <comment ref="N13" authorId="0">
      <text>
        <r>
          <rPr>
            <sz val="10"/>
            <color rgb="FF000000"/>
            <rFont val="Arial"/>
          </rPr>
          <t xml:space="preserve">
Journal Essays--Bernard Tonjes
</t>
        </r>
      </text>
    </comment>
    <comment ref="T13" authorId="0">
      <text>
        <r>
          <rPr>
            <sz val="10"/>
            <color rgb="FF000000"/>
            <rFont val="Arial"/>
          </rPr>
          <t>tests/quizzes, article abstract</t>
        </r>
      </text>
    </comment>
    <comment ref="AC13" authorId="0">
      <text>
        <r>
          <rPr>
            <sz val="10"/>
            <color rgb="FF000000"/>
            <rFont val="Arial"/>
          </rPr>
          <t>Take home essay final. Cross cultural paper (SO)</t>
        </r>
      </text>
    </comment>
    <comment ref="AF13" authorId="0">
      <text>
        <r>
          <rPr>
            <sz val="10"/>
            <color rgb="FF000000"/>
            <rFont val="Arial"/>
          </rPr>
          <t>Cross cultural paper, Lens theory application (AG)</t>
        </r>
      </text>
    </comment>
    <comment ref="AI13" authorId="0">
      <text>
        <r>
          <rPr>
            <sz val="10"/>
            <color rgb="FF000000"/>
            <rFont val="Arial"/>
          </rPr>
          <t>TWS, Lesson Planning, Portfolio. (BP, KK)</t>
        </r>
      </text>
    </comment>
    <comment ref="BS13" authorId="0">
      <text>
        <r>
          <rPr>
            <sz val="10"/>
            <color rgb="FF000000"/>
            <rFont val="Arial"/>
          </rPr>
          <t>Scenarios related to the effect of culture and society make up part of the midterms and final for this class.</t>
        </r>
      </text>
    </comment>
    <comment ref="CW13" authorId="0">
      <text>
        <r>
          <rPr>
            <sz val="10"/>
            <color rgb="FF000000"/>
            <rFont val="Arial"/>
          </rPr>
          <t>Capstone reflection</t>
        </r>
      </text>
    </comment>
    <comment ref="K14" authorId="0">
      <text>
        <r>
          <rPr>
            <sz val="10"/>
            <color rgb="FF000000"/>
            <rFont val="Arial"/>
          </rPr>
          <t>lecture, class discussion</t>
        </r>
      </text>
    </comment>
    <comment ref="N14" authorId="0">
      <text>
        <r>
          <rPr>
            <sz val="10"/>
            <color rgb="FF000000"/>
            <rFont val="Arial"/>
          </rPr>
          <t>Curriculum standards required in lesson plan: Present or not (BJT)</t>
        </r>
      </text>
    </comment>
    <comment ref="T14" authorId="0">
      <text>
        <r>
          <rPr>
            <sz val="10"/>
            <color rgb="FF000000"/>
            <rFont val="Arial"/>
          </rPr>
          <t>article abstract</t>
        </r>
      </text>
    </comment>
    <comment ref="Z14" authorId="0">
      <text>
        <r>
          <rPr>
            <sz val="10"/>
            <color rgb="FF000000"/>
            <rFont val="Arial"/>
          </rPr>
          <t>Extensive writing, annotated reading and grading by instructor.</t>
        </r>
      </text>
    </comment>
    <comment ref="AI14" authorId="0">
      <text>
        <r>
          <rPr>
            <sz val="10"/>
            <color rgb="FF000000"/>
            <rFont val="Arial"/>
          </rPr>
          <t>Lesson Planning. (BP, KK)</t>
        </r>
      </text>
    </comment>
    <comment ref="CB14" authorId="0">
      <text>
        <r>
          <rPr>
            <sz val="10"/>
            <color rgb="FF000000"/>
            <rFont val="Arial"/>
          </rPr>
          <t>Cites relevant NHES in unit plan/lesson plans</t>
        </r>
      </text>
    </comment>
    <comment ref="CE14" authorId="0">
      <text>
        <r>
          <rPr>
            <sz val="10"/>
            <color rgb="FF000000"/>
            <rFont val="Arial"/>
          </rPr>
          <t>unit plans, lesson plans, and vertical alignment assignment must indicate how objectives, lesson focus, and assessmsents align with state and national standards</t>
        </r>
      </text>
    </comment>
    <comment ref="CK14" authorId="0">
      <text>
        <r>
          <rPr>
            <sz val="10"/>
            <color rgb="FF000000"/>
            <rFont val="Arial"/>
          </rPr>
          <t xml:space="preserve">lesson plans and unit plan
</t>
        </r>
      </text>
    </comment>
    <comment ref="CQ14" authorId="0">
      <text>
        <r>
          <rPr>
            <sz val="10"/>
            <color rgb="FF000000"/>
            <rFont val="Arial"/>
          </rPr>
          <t>Lesson plans</t>
        </r>
      </text>
    </comment>
    <comment ref="CW14" authorId="0">
      <text>
        <r>
          <rPr>
            <sz val="10"/>
            <color rgb="FF000000"/>
            <rFont val="Arial"/>
          </rPr>
          <t>Capstone lesson plans</t>
        </r>
      </text>
    </comment>
    <comment ref="AC15" authorId="0">
      <text>
        <r>
          <rPr>
            <sz val="10"/>
            <color rgb="FF000000"/>
            <rFont val="Arial"/>
          </rPr>
          <t>Differentiated lesson plan, course readings and reflections (SO)</t>
        </r>
      </text>
    </comment>
    <comment ref="AI15" authorId="0">
      <text>
        <r>
          <rPr>
            <sz val="10"/>
            <color rgb="FF000000"/>
            <rFont val="Arial"/>
          </rPr>
          <t>Student Teaching Evaluation and TWS.
(KK,BP)</t>
        </r>
      </text>
    </comment>
    <comment ref="BS15" authorId="0">
      <text>
        <r>
          <rPr>
            <sz val="10"/>
            <color rgb="FF000000"/>
            <rFont val="Arial"/>
          </rPr>
          <t>Groups of students complete projects based on assessment of the effectiveness of curriculum.</t>
        </r>
      </text>
    </comment>
    <comment ref="BV15" authorId="0">
      <text>
        <r>
          <rPr>
            <sz val="10"/>
            <color rgb="FF000000"/>
            <rFont val="Arial"/>
          </rPr>
          <t>Discipline based art education unit plan.</t>
        </r>
      </text>
    </comment>
    <comment ref="CE15" authorId="0">
      <text>
        <r>
          <rPr>
            <sz val="10"/>
            <color rgb="FF000000"/>
            <rFont val="Arial"/>
          </rPr>
          <t>Develop Year Plan, Unit Plan, and multiple lesson plans</t>
        </r>
      </text>
    </comment>
    <comment ref="CK15" authorId="0">
      <text>
        <r>
          <rPr>
            <sz val="10"/>
            <color rgb="FF000000"/>
            <rFont val="Arial"/>
          </rPr>
          <t>Science 
unit plan</t>
        </r>
      </text>
    </comment>
    <comment ref="E16" authorId="0">
      <text>
        <r>
          <rPr>
            <sz val="10"/>
            <color rgb="FF000000"/>
            <rFont val="Arial"/>
          </rPr>
          <t>Will be added to Fall 2012 course curriculum. Registration for LEA. (BP, KK)</t>
        </r>
      </text>
    </comment>
    <comment ref="T16" authorId="0">
      <text>
        <r>
          <rPr>
            <sz val="10"/>
            <color rgb="FF000000"/>
            <rFont val="Arial"/>
          </rPr>
          <t>Group presentation (AG)</t>
        </r>
      </text>
    </comment>
    <comment ref="Z16" authorId="0">
      <text>
        <r>
          <rPr>
            <sz val="10"/>
            <color rgb="FF000000"/>
            <rFont val="Arial"/>
          </rPr>
          <t>Extensive writing, annotated reading and grading by instructor.</t>
        </r>
      </text>
    </comment>
    <comment ref="AH16" authorId="0">
      <text>
        <r>
          <rPr>
            <sz val="10"/>
            <color rgb="FF000000"/>
            <rFont val="Arial"/>
          </rPr>
          <t>Potfolio Requirement (KK,BP)</t>
        </r>
      </text>
    </comment>
    <comment ref="BV16" authorId="0">
      <text>
        <r>
          <rPr>
            <sz val="10"/>
            <color rgb="FF000000"/>
            <rFont val="Arial"/>
          </rPr>
          <t>Research Angelboyart.com for developmentally challenged learners.</t>
        </r>
      </text>
    </comment>
    <comment ref="N17" authorId="0">
      <text>
        <r>
          <rPr>
            <sz val="10"/>
            <color rgb="FF000000"/>
            <rFont val="Arial"/>
          </rPr>
          <t>Included in evaluation of lesson plan assignment --bernard.tonjes April 17, 2012 4:38:07 PM CDT</t>
        </r>
      </text>
    </comment>
    <comment ref="AC17" authorId="0">
      <text>
        <r>
          <rPr>
            <sz val="10"/>
            <color rgb="FF000000"/>
            <rFont val="Arial"/>
          </rPr>
          <t>Differentiated lesson plan and evaluation plan (AG)</t>
        </r>
      </text>
    </comment>
    <comment ref="AF17" authorId="0">
      <text>
        <r>
          <rPr>
            <sz val="10"/>
            <color rgb="FF000000"/>
            <rFont val="Arial"/>
          </rPr>
          <t xml:space="preserve">PCM evaluation
</t>
        </r>
      </text>
    </comment>
    <comment ref="AI17" authorId="0">
      <text>
        <r>
          <rPr>
            <sz val="10"/>
            <color rgb="FF000000"/>
            <rFont val="Arial"/>
          </rPr>
          <t>Student Teacher Evaluation, TWS, Lesson Planning. (BP, KK)</t>
        </r>
      </text>
    </comment>
    <comment ref="BS17" authorId="0">
      <text>
        <r>
          <rPr>
            <sz val="10"/>
            <color rgb="FF000000"/>
            <rFont val="Arial"/>
          </rPr>
          <t>Students complete lesson plans and post ideas to a blog forum for methods of teaching ESL reading, writing, speaking, listening, and grammar.</t>
        </r>
      </text>
    </comment>
    <comment ref="CB17" authorId="0">
      <text>
        <r>
          <rPr>
            <sz val="10"/>
            <color rgb="FF000000"/>
            <rFont val="Arial"/>
          </rPr>
          <t xml:space="preserve">Unit plan, class presentation
</t>
        </r>
      </text>
    </comment>
    <comment ref="CE17" authorId="0">
      <text>
        <r>
          <rPr>
            <sz val="10"/>
            <color rgb="FF000000"/>
            <rFont val="Arial"/>
          </rPr>
          <t>Unit and Lesson pLans must indicate how teachers plan for the average, yet accomadate "up" and "down" to make the challenge appropriate</t>
        </r>
      </text>
    </comment>
    <comment ref="CK17" authorId="0">
      <text>
        <r>
          <rPr>
            <sz val="10"/>
            <color rgb="FF000000"/>
            <rFont val="Arial"/>
          </rPr>
          <t>unit/lesson plans; math presentations; peer teaching</t>
        </r>
      </text>
    </comment>
    <comment ref="CQ17" authorId="0">
      <text>
        <r>
          <rPr>
            <sz val="10"/>
            <color rgb="FF000000"/>
            <rFont val="Arial"/>
          </rPr>
          <t>Lesson plans</t>
        </r>
      </text>
    </comment>
    <comment ref="CW17" authorId="0">
      <text>
        <r>
          <rPr>
            <sz val="10"/>
            <color rgb="FF000000"/>
            <rFont val="Arial"/>
          </rPr>
          <t>Capstone lesson plans</t>
        </r>
      </text>
    </comment>
    <comment ref="N20" authorId="0">
      <text>
        <r>
          <rPr>
            <sz val="10"/>
            <color rgb="FF000000"/>
            <rFont val="Arial"/>
          </rPr>
          <t xml:space="preserve">Methodology in lesson plan evaluated for developmental appropriateness and consistency with available resources (BJT)
</t>
        </r>
      </text>
    </comment>
    <comment ref="Q20" authorId="0">
      <text>
        <r>
          <rPr>
            <sz val="10"/>
            <color rgb="FF000000"/>
            <rFont val="Arial"/>
          </rPr>
          <t>Reflection subject for journals (BJT)</t>
        </r>
      </text>
    </comment>
    <comment ref="T20" authorId="0">
      <text>
        <r>
          <rPr>
            <sz val="10"/>
            <color rgb="FF000000"/>
            <rFont val="Arial"/>
          </rPr>
          <t>transition plan,pre-referral plans, adaptation activities</t>
        </r>
      </text>
    </comment>
    <comment ref="Z20" authorId="0">
      <text>
        <r>
          <rPr>
            <sz val="10"/>
            <color rgb="FF000000"/>
            <rFont val="Arial"/>
          </rPr>
          <t>Extensive writing, annotated reading and grading by instructor.</t>
        </r>
      </text>
    </comment>
    <comment ref="AC20" authorId="0">
      <text>
        <r>
          <rPr>
            <sz val="10"/>
            <color rgb="FF000000"/>
            <rFont val="Arial"/>
          </rPr>
          <t>DI application, group presentations, lesson plan, assessment jigsaw (SO)</t>
        </r>
      </text>
    </comment>
    <comment ref="AI20" authorId="0">
      <text>
        <r>
          <rPr>
            <sz val="10"/>
            <color rgb="FF000000"/>
            <rFont val="Arial"/>
          </rPr>
          <t>Student Teacher Evaluation. (BP, KK)</t>
        </r>
      </text>
    </comment>
    <comment ref="BS20" authorId="0">
      <text>
        <r>
          <rPr>
            <sz val="10"/>
            <color rgb="FF000000"/>
            <rFont val="Arial"/>
          </rPr>
          <t>Students submit lesson plans.</t>
        </r>
      </text>
    </comment>
    <comment ref="CB20" authorId="0">
      <text>
        <r>
          <rPr>
            <sz val="10"/>
            <color rgb="FF000000"/>
            <rFont val="Arial"/>
          </rPr>
          <t xml:space="preserve">Group project; unit plan, class activity presentation; resource notebook
</t>
        </r>
      </text>
    </comment>
    <comment ref="CE20" authorId="0">
      <text>
        <r>
          <rPr>
            <sz val="10"/>
            <color rgb="FF000000"/>
            <rFont val="Arial"/>
          </rPr>
          <t>Weekly home-school instruction where lesson plans and teaching effectiveness are evaluated</t>
        </r>
      </text>
    </comment>
    <comment ref="CK20" authorId="0">
      <text>
        <r>
          <rPr>
            <sz val="10"/>
            <color rgb="FF000000"/>
            <rFont val="Arial"/>
          </rPr>
          <t>lesson plan</t>
        </r>
      </text>
    </comment>
    <comment ref="CQ20" authorId="0">
      <text>
        <r>
          <rPr>
            <sz val="10"/>
            <color rgb="FF000000"/>
            <rFont val="Arial"/>
          </rPr>
          <t>Lesson plans</t>
        </r>
      </text>
    </comment>
    <comment ref="CW20" authorId="0">
      <text>
        <r>
          <rPr>
            <sz val="10"/>
            <color rgb="FF000000"/>
            <rFont val="Arial"/>
          </rPr>
          <t>Capstone lesson plans</t>
        </r>
      </text>
    </comment>
    <comment ref="E21" authorId="0">
      <text>
        <r>
          <rPr>
            <sz val="10"/>
            <color rgb="FF000000"/>
            <rFont val="Arial"/>
          </rPr>
          <t>Shadowing/Teacher interview presentation. Rubric based assessment. (BP, KK)</t>
        </r>
      </text>
    </comment>
    <comment ref="K21" authorId="0">
      <text>
        <r>
          <rPr>
            <sz val="10"/>
            <color rgb="FF000000"/>
            <rFont val="Arial"/>
          </rPr>
          <t>Technology Group Project</t>
        </r>
      </text>
    </comment>
    <comment ref="Q21" authorId="0">
      <text>
        <r>
          <rPr>
            <sz val="10"/>
            <color rgb="FF000000"/>
            <rFont val="Arial"/>
          </rPr>
          <t>Reflection subject for journals (BJT)</t>
        </r>
      </text>
    </comment>
    <comment ref="Y21" authorId="0">
      <text>
        <r>
          <rPr>
            <sz val="10"/>
            <color rgb="FF000000"/>
            <rFont val="Arial"/>
          </rPr>
          <t>Extensive writing, annotated reading and grading by instructor.</t>
        </r>
      </text>
    </comment>
    <comment ref="AC21" authorId="0">
      <text>
        <r>
          <rPr>
            <sz val="10"/>
            <color rgb="FF000000"/>
            <rFont val="Arial"/>
          </rPr>
          <t>lesson plan (SO)</t>
        </r>
      </text>
    </comment>
    <comment ref="AI21" authorId="0">
      <text>
        <r>
          <rPr>
            <sz val="10"/>
            <color rgb="FF000000"/>
            <rFont val="Arial"/>
          </rPr>
          <t>Student Teacher Evaluation. (BP, KK)</t>
        </r>
      </text>
    </comment>
    <comment ref="BS21" authorId="0">
      <text>
        <r>
          <rPr>
            <sz val="10"/>
            <color rgb="FF000000"/>
            <rFont val="Arial"/>
          </rPr>
          <t>Students submit lesson plans.</t>
        </r>
      </text>
    </comment>
    <comment ref="CB21" authorId="0">
      <text>
        <r>
          <rPr>
            <sz val="10"/>
            <color rgb="FF000000"/>
            <rFont val="Arial"/>
          </rPr>
          <t>Resource notebook, group project</t>
        </r>
      </text>
    </comment>
    <comment ref="CK21" authorId="0">
      <text>
        <r>
          <rPr>
            <sz val="10"/>
            <color rgb="FF000000"/>
            <rFont val="Arial"/>
          </rPr>
          <t>lesson/unit plan</t>
        </r>
      </text>
    </comment>
    <comment ref="CQ21" authorId="0">
      <text>
        <r>
          <rPr>
            <sz val="10"/>
            <color rgb="FF000000"/>
            <rFont val="Arial"/>
          </rPr>
          <t>Lesson plans</t>
        </r>
      </text>
    </comment>
    <comment ref="CW21" authorId="0">
      <text>
        <r>
          <rPr>
            <sz val="10"/>
            <color rgb="FF000000"/>
            <rFont val="Arial"/>
          </rPr>
          <t>Capstone lesson plans</t>
        </r>
      </text>
    </comment>
    <comment ref="Q22" authorId="0">
      <text>
        <r>
          <rPr>
            <sz val="10"/>
            <color rgb="FF000000"/>
            <rFont val="Arial"/>
          </rPr>
          <t>Included in teacher evaluation at conclusion of field experience.</t>
        </r>
      </text>
    </comment>
    <comment ref="T22" authorId="0">
      <text>
        <r>
          <rPr>
            <sz val="10"/>
            <color rgb="FF000000"/>
            <rFont val="Arial"/>
          </rPr>
          <t>tests</t>
        </r>
      </text>
    </comment>
    <comment ref="AC22" authorId="0">
      <text>
        <r>
          <rPr>
            <sz val="10"/>
            <color rgb="FF000000"/>
            <rFont val="Arial"/>
          </rPr>
          <t>Lesson Plan, group presentation, application assignment(AG)</t>
        </r>
      </text>
    </comment>
    <comment ref="AI22" authorId="0">
      <text>
        <r>
          <rPr>
            <sz val="10"/>
            <color rgb="FF000000"/>
            <rFont val="Arial"/>
          </rPr>
          <t>Lesson Planning, Student Teacher Evaluation. (BP, KK)</t>
        </r>
      </text>
    </comment>
    <comment ref="BS22" authorId="0">
      <text>
        <r>
          <rPr>
            <sz val="10"/>
            <color rgb="FF000000"/>
            <rFont val="Arial"/>
          </rPr>
          <t>Students submit lesson plans.</t>
        </r>
      </text>
    </comment>
    <comment ref="CB22" authorId="0">
      <text>
        <r>
          <rPr>
            <sz val="10"/>
            <color rgb="FF000000"/>
            <rFont val="Arial"/>
          </rPr>
          <t xml:space="preserve">activity presentation
</t>
        </r>
      </text>
    </comment>
    <comment ref="CE22" authorId="0">
      <text>
        <r>
          <rPr>
            <sz val="10"/>
            <color rgb="FF000000"/>
            <rFont val="Arial"/>
          </rPr>
          <t>Lesson teaches for home school kids every week for 8 weeks--and various in-class teaching activities</t>
        </r>
      </text>
    </comment>
    <comment ref="Y23" authorId="0">
      <text>
        <r>
          <rPr>
            <sz val="10"/>
            <color rgb="FF000000"/>
            <rFont val="Arial"/>
          </rPr>
          <t>Extensive writing, annotated reading and grading by instructor.</t>
        </r>
      </text>
    </comment>
    <comment ref="AC23" authorId="0">
      <text>
        <r>
          <rPr>
            <sz val="10"/>
            <color rgb="FF000000"/>
            <rFont val="Arial"/>
          </rPr>
          <t>lesson plan, course reading and reflection, application assignment(AG)</t>
        </r>
      </text>
    </comment>
    <comment ref="AI23" authorId="0">
      <text>
        <r>
          <rPr>
            <sz val="10"/>
            <color rgb="FF000000"/>
            <rFont val="Arial"/>
          </rPr>
          <t>Lesson Planning, Student Teacher Evaluation. (BP, KK)</t>
        </r>
      </text>
    </comment>
    <comment ref="BS23" authorId="0">
      <text>
        <r>
          <rPr>
            <sz val="10"/>
            <color rgb="FF000000"/>
            <rFont val="Arial"/>
          </rPr>
          <t>Lesson plans taught in class</t>
        </r>
      </text>
    </comment>
    <comment ref="CK23" authorId="0">
      <text>
        <r>
          <rPr>
            <sz val="10"/>
            <color rgb="FF000000"/>
            <rFont val="Arial"/>
          </rPr>
          <t>lesson plans/unit plan - need more direct assessment here</t>
        </r>
      </text>
    </comment>
    <comment ref="CQ23" authorId="0">
      <text>
        <r>
          <rPr>
            <sz val="10"/>
            <color rgb="FF000000"/>
            <rFont val="Arial"/>
          </rPr>
          <t>Lesson plans</t>
        </r>
      </text>
    </comment>
    <comment ref="CW23" authorId="0">
      <text>
        <r>
          <rPr>
            <sz val="10"/>
            <color rgb="FF000000"/>
            <rFont val="Arial"/>
          </rPr>
          <t>Capstone lesson plans</t>
        </r>
      </text>
    </comment>
    <comment ref="AC24" authorId="0">
      <text>
        <r>
          <rPr>
            <sz val="10"/>
            <color rgb="FF000000"/>
            <rFont val="Arial"/>
          </rPr>
          <t>LEsson plan,application assignment, course reading (AG)</t>
        </r>
      </text>
    </comment>
    <comment ref="AI24" authorId="0">
      <text>
        <r>
          <rPr>
            <sz val="10"/>
            <color rgb="FF000000"/>
            <rFont val="Arial"/>
          </rPr>
          <t>Lesson Planning, Student Teacher Evaluation. (BP, KK)</t>
        </r>
      </text>
    </comment>
    <comment ref="BV24" authorId="0">
      <text>
        <r>
          <rPr>
            <sz val="10"/>
            <color rgb="FF000000"/>
            <rFont val="Arial"/>
          </rPr>
          <t>Discipline based art education unit plan.</t>
        </r>
      </text>
    </comment>
    <comment ref="CB24" authorId="0">
      <text>
        <r>
          <rPr>
            <sz val="10"/>
            <color rgb="FF000000"/>
            <rFont val="Arial"/>
          </rPr>
          <t>unit plan</t>
        </r>
      </text>
    </comment>
    <comment ref="CE24" authorId="0">
      <text>
        <r>
          <rPr>
            <sz val="10"/>
            <color rgb="FF000000"/>
            <rFont val="Arial"/>
          </rPr>
          <t>In-class activities and Myth Essay</t>
        </r>
      </text>
    </comment>
    <comment ref="CM24" authorId="0">
      <text>
        <r>
          <rPr>
            <sz val="10"/>
            <color rgb="FF000000"/>
            <rFont val="Arial"/>
          </rPr>
          <t>Learning Prescription
AOliver</t>
        </r>
      </text>
    </comment>
    <comment ref="K25" authorId="0">
      <text>
        <r>
          <rPr>
            <sz val="10"/>
            <color rgb="FF000000"/>
            <rFont val="Arial"/>
          </rPr>
          <t>technology project</t>
        </r>
      </text>
    </comment>
    <comment ref="N25" authorId="0">
      <text>
        <r>
          <rPr>
            <sz val="10"/>
            <color rgb="FF000000"/>
            <rFont val="Arial"/>
          </rPr>
          <t>Introduced in lesson planning assignment. (BJT)</t>
        </r>
      </text>
    </comment>
    <comment ref="W25" authorId="0">
      <text>
        <r>
          <rPr>
            <sz val="10"/>
            <color rgb="FF000000"/>
            <rFont val="Arial"/>
          </rPr>
          <t>field experience with people who have disabilities</t>
        </r>
      </text>
    </comment>
    <comment ref="AC25" authorId="0">
      <text>
        <r>
          <rPr>
            <sz val="10"/>
            <color rgb="FF000000"/>
            <rFont val="Arial"/>
          </rPr>
          <t>Lesson plan, application assignment (SO)</t>
        </r>
      </text>
    </comment>
    <comment ref="AI25" authorId="0">
      <text>
        <r>
          <rPr>
            <sz val="10"/>
            <color rgb="FF000000"/>
            <rFont val="Arial"/>
          </rPr>
          <t>Lesson Planning, Student Teacher Evaluation. (BP, KK)</t>
        </r>
      </text>
    </comment>
    <comment ref="BS25" authorId="0">
      <text>
        <r>
          <rPr>
            <sz val="10"/>
            <color rgb="FF000000"/>
            <rFont val="Arial"/>
          </rPr>
          <t>Lesson plans, both written and taught</t>
        </r>
      </text>
    </comment>
    <comment ref="CK25" authorId="0">
      <text>
        <r>
          <rPr>
            <sz val="10"/>
            <color rgb="FF000000"/>
            <rFont val="Arial"/>
          </rPr>
          <t xml:space="preserve">lesson/unit plan
</t>
        </r>
      </text>
    </comment>
    <comment ref="CQ25" authorId="0">
      <text>
        <r>
          <rPr>
            <sz val="10"/>
            <color rgb="FF000000"/>
            <rFont val="Arial"/>
          </rPr>
          <t>Lesson plans</t>
        </r>
      </text>
    </comment>
    <comment ref="CW25" authorId="0">
      <text>
        <r>
          <rPr>
            <sz val="10"/>
            <color rgb="FF000000"/>
            <rFont val="Arial"/>
          </rPr>
          <t>Capstone lesson plans</t>
        </r>
      </text>
    </comment>
    <comment ref="K27" authorId="0">
      <text>
        <r>
          <rPr>
            <sz val="10"/>
            <color rgb="FF000000"/>
            <rFont val="Arial"/>
          </rPr>
          <t>technology project</t>
        </r>
      </text>
    </comment>
    <comment ref="N27" authorId="0">
      <text>
        <r>
          <rPr>
            <sz val="10"/>
            <color rgb="FF000000"/>
            <rFont val="Arial"/>
          </rPr>
          <t xml:space="preserve">Introduced in lesson plan assignment (BJT)
</t>
        </r>
      </text>
    </comment>
    <comment ref="AI27" authorId="0">
      <text>
        <r>
          <rPr>
            <sz val="10"/>
            <color rgb="FF000000"/>
            <rFont val="Arial"/>
          </rPr>
          <t>Lesson Planning, Student Teacher Evaluation, Supervisor Feedback, TWS. (BP, KK)</t>
        </r>
      </text>
    </comment>
    <comment ref="BS27" authorId="0">
      <text>
        <r>
          <rPr>
            <sz val="10"/>
            <color rgb="FF000000"/>
            <rFont val="Arial"/>
          </rPr>
          <t>Lesson plans.</t>
        </r>
      </text>
    </comment>
    <comment ref="CB27" authorId="0">
      <text>
        <r>
          <rPr>
            <sz val="10"/>
            <color rgb="FF000000"/>
            <rFont val="Arial"/>
          </rPr>
          <t xml:space="preserve">unit plan, group project
</t>
        </r>
      </text>
    </comment>
    <comment ref="N28" authorId="0">
      <text>
        <r>
          <rPr>
            <sz val="10"/>
            <color rgb="FF000000"/>
            <rFont val="Arial"/>
          </rPr>
          <t>Included as comments in lesson plan assignment, but not assessed.</t>
        </r>
      </text>
    </comment>
    <comment ref="AI28" authorId="0">
      <text>
        <r>
          <rPr>
            <sz val="10"/>
            <color rgb="FF000000"/>
            <rFont val="Arial"/>
          </rPr>
          <t>Lesson Planning, Student Teacher Evaluation, Supervisor Feedback, TWS. (BP, KK)</t>
        </r>
      </text>
    </comment>
    <comment ref="CE28" authorId="0">
      <text>
        <r>
          <rPr>
            <sz val="10"/>
            <color rgb="FF000000"/>
            <rFont val="Arial"/>
          </rPr>
          <t>development of lesson plans for unique populations</t>
        </r>
      </text>
    </comment>
    <comment ref="N29" authorId="0">
      <text>
        <r>
          <rPr>
            <sz val="10"/>
            <color rgb="FF000000"/>
            <rFont val="Arial"/>
          </rPr>
          <t>Lesson plans evaluated for continuity, appropriate expectations (BJT)</t>
        </r>
      </text>
    </comment>
    <comment ref="AC29" authorId="0">
      <text>
        <r>
          <rPr>
            <sz val="10"/>
            <color rgb="FF000000"/>
            <rFont val="Arial"/>
          </rPr>
          <t>Application, Group presenatations, Lesson Plan (SO)</t>
        </r>
      </text>
    </comment>
    <comment ref="AI29" authorId="0">
      <text>
        <r>
          <rPr>
            <sz val="10"/>
            <color rgb="FF000000"/>
            <rFont val="Arial"/>
          </rPr>
          <t>Lesson Planning, Student Teacher Evaluation, Supervisor Feedback, TWS. (BP, KK)</t>
        </r>
      </text>
    </comment>
    <comment ref="BS29" authorId="0">
      <text>
        <r>
          <rPr>
            <sz val="10"/>
            <color rgb="FF000000"/>
            <rFont val="Arial"/>
          </rPr>
          <t>Lesson plans</t>
        </r>
      </text>
    </comment>
    <comment ref="BV29" authorId="0">
      <text>
        <r>
          <rPr>
            <sz val="10"/>
            <color rgb="FF000000"/>
            <rFont val="Arial"/>
          </rPr>
          <t>Discipline based art education unit.</t>
        </r>
      </text>
    </comment>
    <comment ref="CB29" authorId="0">
      <text>
        <r>
          <rPr>
            <sz val="10"/>
            <color rgb="FF000000"/>
            <rFont val="Arial"/>
          </rPr>
          <t xml:space="preserve">unit plan, group project, class presentation
</t>
        </r>
      </text>
    </comment>
    <comment ref="CE29" authorId="0">
      <text>
        <r>
          <rPr>
            <sz val="10"/>
            <color rgb="FF000000"/>
            <rFont val="Arial"/>
          </rPr>
          <t>weekly lesson plans that align with national standards and assessments</t>
        </r>
      </text>
    </comment>
    <comment ref="CK29" authorId="0">
      <text>
        <r>
          <rPr>
            <sz val="10"/>
            <color rgb="FF000000"/>
            <rFont val="Arial"/>
          </rPr>
          <t>lesson/unit plans</t>
        </r>
      </text>
    </comment>
    <comment ref="CQ29" authorId="0">
      <text>
        <r>
          <rPr>
            <sz val="10"/>
            <color rgb="FF000000"/>
            <rFont val="Arial"/>
          </rPr>
          <t>Lesson plans</t>
        </r>
      </text>
    </comment>
    <comment ref="CW29" authorId="0">
      <text>
        <r>
          <rPr>
            <sz val="10"/>
            <color rgb="FF000000"/>
            <rFont val="Arial"/>
          </rPr>
          <t>Capstone unit</t>
        </r>
      </text>
    </comment>
    <comment ref="AI30" authorId="0">
      <text>
        <r>
          <rPr>
            <sz val="10"/>
            <color rgb="FF000000"/>
            <rFont val="Arial"/>
          </rPr>
          <t>Lesson Planning, Student Teacher Evaluation, Supervisor Feedback. (BP, KK)</t>
        </r>
      </text>
    </comment>
    <comment ref="BS30" authorId="0">
      <text>
        <r>
          <rPr>
            <sz val="10"/>
            <color rgb="FF000000"/>
            <rFont val="Arial"/>
          </rPr>
          <t>Lesson plans</t>
        </r>
      </text>
    </comment>
    <comment ref="BV30" authorId="0">
      <text>
        <r>
          <rPr>
            <sz val="10"/>
            <color rgb="FF000000"/>
            <rFont val="Arial"/>
          </rPr>
          <t>Important part of development of unit plan.</t>
        </r>
      </text>
    </comment>
    <comment ref="CB30" authorId="0">
      <text>
        <r>
          <rPr>
            <sz val="10"/>
            <color rgb="FF000000"/>
            <rFont val="Arial"/>
          </rPr>
          <t>Unit plan (lesson plans)</t>
        </r>
      </text>
    </comment>
    <comment ref="CK30" authorId="0">
      <text>
        <r>
          <rPr>
            <sz val="10"/>
            <color rgb="FF000000"/>
            <rFont val="Arial"/>
          </rPr>
          <t>lesson/unit plan</t>
        </r>
      </text>
    </comment>
    <comment ref="CQ30" authorId="0">
      <text>
        <r>
          <rPr>
            <sz val="10"/>
            <color rgb="FF000000"/>
            <rFont val="Arial"/>
          </rPr>
          <t>Lesson plans</t>
        </r>
      </text>
    </comment>
    <comment ref="CW30" authorId="0">
      <text>
        <r>
          <rPr>
            <sz val="10"/>
            <color rgb="FF000000"/>
            <rFont val="Arial"/>
          </rPr>
          <t>Capstone lesson plans</t>
        </r>
      </text>
    </comment>
    <comment ref="N31" authorId="0">
      <text>
        <r>
          <rPr>
            <sz val="10"/>
            <color rgb="FF000000"/>
            <rFont val="Arial"/>
          </rPr>
          <t>Brief description of assessment component to each lesson included in lesson plan assignment (BJT)_</t>
        </r>
      </text>
    </comment>
    <comment ref="T31" authorId="0">
      <text>
        <r>
          <rPr>
            <sz val="10"/>
            <color rgb="FF000000"/>
            <rFont val="Arial"/>
          </rPr>
          <t>article abstract</t>
        </r>
      </text>
    </comment>
    <comment ref="BS31" authorId="0">
      <text>
        <r>
          <rPr>
            <sz val="10"/>
            <color rgb="FF000000"/>
            <rFont val="Arial"/>
          </rPr>
          <t>Lesson plans</t>
        </r>
      </text>
    </comment>
    <comment ref="CB31" authorId="0">
      <text>
        <r>
          <rPr>
            <sz val="10"/>
            <color rgb="FF000000"/>
            <rFont val="Arial"/>
          </rPr>
          <t xml:space="preserve">minor aspect of unit plan
</t>
        </r>
      </text>
    </comment>
    <comment ref="CE31" authorId="0">
      <text>
        <r>
          <rPr>
            <sz val="10"/>
            <color rgb="FF000000"/>
            <rFont val="Arial"/>
          </rPr>
          <t>each lesson plan for home school instruction must indicate how each objective will be assessed</t>
        </r>
      </text>
    </comment>
    <comment ref="CK31" authorId="0">
      <text>
        <r>
          <rPr>
            <sz val="10"/>
            <color rgb="FF000000"/>
            <rFont val="Arial"/>
          </rPr>
          <t>lesson/unit plan</t>
        </r>
      </text>
    </comment>
    <comment ref="CM31" authorId="0">
      <text>
        <r>
          <rPr>
            <sz val="10"/>
            <color rgb="FF000000"/>
            <rFont val="Arial"/>
          </rPr>
          <t>Final learning prescription
AOliver</t>
        </r>
      </text>
    </comment>
    <comment ref="CQ31" authorId="0">
      <text>
        <r>
          <rPr>
            <sz val="10"/>
            <color rgb="FF000000"/>
            <rFont val="Arial"/>
          </rPr>
          <t>Lesson plans</t>
        </r>
      </text>
    </comment>
    <comment ref="CW31" authorId="0">
      <text>
        <r>
          <rPr>
            <sz val="10"/>
            <color rgb="FF000000"/>
            <rFont val="Arial"/>
          </rPr>
          <t>Capstone lesson plans</t>
        </r>
      </text>
    </comment>
    <comment ref="N32" authorId="0">
      <text>
        <r>
          <rPr>
            <sz val="10"/>
            <color rgb="FF000000"/>
            <rFont val="Arial"/>
          </rPr>
          <t>Time allocation evaluated in lesson plan assignment (BJT)</t>
        </r>
      </text>
    </comment>
    <comment ref="AI32" authorId="0">
      <text>
        <r>
          <rPr>
            <sz val="10"/>
            <color rgb="FF000000"/>
            <rFont val="Arial"/>
          </rPr>
          <t>Lesson Planning, Student Teacher Evaluation, Supervisor Feedback. (BP, KK)</t>
        </r>
      </text>
    </comment>
    <comment ref="BV32" authorId="0">
      <text>
        <r>
          <rPr>
            <sz val="10"/>
            <color rgb="FF000000"/>
            <rFont val="Arial"/>
          </rPr>
          <t>Important part of planning unit plan.</t>
        </r>
      </text>
    </comment>
    <comment ref="CB32" authorId="0">
      <text>
        <r>
          <rPr>
            <sz val="10"/>
            <color rgb="FF000000"/>
            <rFont val="Arial"/>
          </rPr>
          <t>unit plan (lesson plans); class presentation</t>
        </r>
      </text>
    </comment>
    <comment ref="CE32" authorId="0">
      <text>
        <r>
          <rPr>
            <sz val="10"/>
            <color rgb="FF000000"/>
            <rFont val="Arial"/>
          </rPr>
          <t>lesson teaches are evaluated for effective use of time and smooth transitions</t>
        </r>
      </text>
    </comment>
    <comment ref="CH32" authorId="0">
      <text>
        <r>
          <rPr>
            <sz val="10"/>
            <color rgb="FF000000"/>
            <rFont val="Arial"/>
          </rPr>
          <t xml:space="preserve">Field Experience Evaluation form.
</t>
        </r>
      </text>
    </comment>
    <comment ref="CK32" authorId="0">
      <text>
        <r>
          <rPr>
            <sz val="10"/>
            <color rgb="FF000000"/>
            <rFont val="Arial"/>
          </rPr>
          <t>lesson plan</t>
        </r>
      </text>
    </comment>
    <comment ref="CW32" authorId="0">
      <text>
        <r>
          <rPr>
            <sz val="10"/>
            <color rgb="FF000000"/>
            <rFont val="Arial"/>
          </rPr>
          <t>Capstone reflection</t>
        </r>
      </text>
    </comment>
    <comment ref="T33" authorId="0">
      <text>
        <r>
          <rPr>
            <sz val="10"/>
            <color rgb="FF000000"/>
            <rFont val="Arial"/>
          </rPr>
          <t>Adaptation activities</t>
        </r>
      </text>
    </comment>
    <comment ref="AC33" authorId="0">
      <text>
        <r>
          <rPr>
            <sz val="10"/>
            <color rgb="FF000000"/>
            <rFont val="Arial"/>
          </rPr>
          <t>Reading reflections and lesson plan, assessment jigsaw (SO)</t>
        </r>
      </text>
    </comment>
    <comment ref="AI33" authorId="0">
      <text>
        <r>
          <rPr>
            <sz val="10"/>
            <color rgb="FF000000"/>
            <rFont val="Arial"/>
          </rPr>
          <t xml:space="preserve">Student Teacher Evaluation, TWS, Lesson Planning. (BP, KK)
</t>
        </r>
      </text>
    </comment>
    <comment ref="BS33" authorId="0">
      <text>
        <r>
          <rPr>
            <sz val="10"/>
            <color rgb="FF000000"/>
            <rFont val="Arial"/>
          </rPr>
          <t>Group curriculum modification project</t>
        </r>
      </text>
    </comment>
    <comment ref="CE33" authorId="0">
      <text>
        <r>
          <rPr>
            <sz val="10"/>
            <color rgb="FF000000"/>
            <rFont val="Arial"/>
          </rPr>
          <t>home school instruction allows students to teach the same kids for 8 weeks--learning and adapting based on students present and improved levels of performance</t>
        </r>
      </text>
    </comment>
    <comment ref="CK33" authorId="0">
      <text>
        <r>
          <rPr>
            <sz val="10"/>
            <color rgb="FF000000"/>
            <rFont val="Arial"/>
          </rPr>
          <t>unit/lesson plans</t>
        </r>
      </text>
    </comment>
    <comment ref="CM33" authorId="0">
      <text>
        <r>
          <rPr>
            <sz val="10"/>
            <color rgb="FF000000"/>
            <rFont val="Arial"/>
          </rPr>
          <t>Learning Prescription
AOliver</t>
        </r>
      </text>
    </comment>
    <comment ref="T34" authorId="0">
      <text>
        <r>
          <rPr>
            <sz val="10"/>
            <color rgb="FF000000"/>
            <rFont val="Arial"/>
          </rPr>
          <t>Adaptation Activities</t>
        </r>
      </text>
    </comment>
    <comment ref="AC34" authorId="0">
      <text>
        <r>
          <rPr>
            <sz val="10"/>
            <color rgb="FF000000"/>
            <rFont val="Arial"/>
          </rPr>
          <t>reflections, lesson plan, assessment jigsaw SO</t>
        </r>
      </text>
    </comment>
    <comment ref="AI34" authorId="0">
      <text>
        <r>
          <rPr>
            <sz val="10"/>
            <color rgb="FF000000"/>
            <rFont val="Arial"/>
          </rPr>
          <t xml:space="preserve">Student Teacher Evaluation, TWS, Lesson Planning. (BP, KK)
</t>
        </r>
      </text>
    </comment>
    <comment ref="BS34" authorId="0">
      <text>
        <r>
          <rPr>
            <sz val="10"/>
            <color rgb="FF000000"/>
            <rFont val="Arial"/>
          </rPr>
          <t>Lesson plans, methods blog forum posts, questions on midterm and final</t>
        </r>
      </text>
    </comment>
    <comment ref="CB34" authorId="0">
      <text>
        <r>
          <rPr>
            <sz val="10"/>
            <color rgb="FF000000"/>
            <rFont val="Arial"/>
          </rPr>
          <t>minor aspect of unit plan</t>
        </r>
      </text>
    </comment>
    <comment ref="CE34" authorId="0">
      <text>
        <r>
          <rPr>
            <sz val="10"/>
            <color rgb="FF000000"/>
            <rFont val="Arial"/>
          </rPr>
          <t>Pre-Assessments are required as part of unit plan assignment</t>
        </r>
      </text>
    </comment>
    <comment ref="CK34" authorId="0">
      <text>
        <r>
          <rPr>
            <sz val="10"/>
            <color rgb="FF000000"/>
            <rFont val="Arial"/>
          </rPr>
          <t>unit/lesson plan</t>
        </r>
      </text>
    </comment>
    <comment ref="CW34" authorId="0">
      <text>
        <r>
          <rPr>
            <sz val="10"/>
            <color rgb="FF000000"/>
            <rFont val="Arial"/>
          </rPr>
          <t>Capstone survey</t>
        </r>
      </text>
    </comment>
    <comment ref="T35" authorId="0">
      <text>
        <r>
          <rPr>
            <sz val="10"/>
            <color rgb="FF000000"/>
            <rFont val="Arial"/>
          </rPr>
          <t>Pre-referral plan, adaptation activities</t>
        </r>
      </text>
    </comment>
    <comment ref="AC35" authorId="0">
      <text>
        <r>
          <rPr>
            <sz val="10"/>
            <color rgb="FF000000"/>
            <rFont val="Arial"/>
          </rPr>
          <t>course reading and reflection, assessment jigsaw, application assignment SO</t>
        </r>
      </text>
    </comment>
    <comment ref="AI35" authorId="0">
      <text>
        <r>
          <rPr>
            <sz val="10"/>
            <color rgb="FF000000"/>
            <rFont val="Arial"/>
          </rPr>
          <t xml:space="preserve">Student Teacher Evaluation, TWS, Lesson Planning. (BP, KK)
</t>
        </r>
      </text>
    </comment>
    <comment ref="BS35" authorId="0">
      <text>
        <r>
          <rPr>
            <sz val="10"/>
            <color rgb="FF000000"/>
            <rFont val="Arial"/>
          </rPr>
          <t>Group curriculum modification project</t>
        </r>
      </text>
    </comment>
    <comment ref="CE35" authorId="0">
      <text>
        <r>
          <rPr>
            <sz val="10"/>
            <color rgb="FF000000"/>
            <rFont val="Arial"/>
          </rPr>
          <t>class activities and lesson plans that require specific plans for making the same activity more or less challenging based on student ability</t>
        </r>
      </text>
    </comment>
    <comment ref="CK35" authorId="0">
      <text>
        <r>
          <rPr>
            <sz val="10"/>
            <color rgb="FF000000"/>
            <rFont val="Arial"/>
          </rPr>
          <t>unit/lesson plan</t>
        </r>
      </text>
    </comment>
    <comment ref="CQ35" authorId="0">
      <text>
        <r>
          <rPr>
            <sz val="10"/>
            <color rgb="FF000000"/>
            <rFont val="Arial"/>
          </rPr>
          <t>Running record</t>
        </r>
      </text>
    </comment>
    <comment ref="CW35" authorId="0">
      <text>
        <r>
          <rPr>
            <sz val="10"/>
            <color rgb="FF000000"/>
            <rFont val="Arial"/>
          </rPr>
          <t>Capstone reflection</t>
        </r>
      </text>
    </comment>
    <comment ref="AC37" authorId="0">
      <text>
        <r>
          <rPr>
            <sz val="10"/>
            <color rgb="FF000000"/>
            <rFont val="Arial"/>
          </rPr>
          <t>Lesson plan, assessment jigsaw activity SO</t>
        </r>
      </text>
    </comment>
    <comment ref="AI37" authorId="0">
      <text>
        <r>
          <rPr>
            <sz val="10"/>
            <color rgb="FF000000"/>
            <rFont val="Arial"/>
          </rPr>
          <t xml:space="preserve">Student Teacher Evaluation, TWS, Lesson Planning. (BP, KK)
</t>
        </r>
      </text>
    </comment>
    <comment ref="BS37" authorId="0">
      <text>
        <r>
          <rPr>
            <sz val="10"/>
            <color rgb="FF000000"/>
            <rFont val="Arial"/>
          </rPr>
          <t>Assessment tool accompanying lesson plan</t>
        </r>
      </text>
    </comment>
    <comment ref="CB37" authorId="0">
      <text>
        <r>
          <rPr>
            <sz val="10"/>
            <color rgb="FF000000"/>
            <rFont val="Arial"/>
          </rPr>
          <t>unit plan</t>
        </r>
      </text>
    </comment>
    <comment ref="CE37" authorId="0">
      <text>
        <r>
          <rPr>
            <sz val="10"/>
            <color rgb="FF000000"/>
            <rFont val="Arial"/>
          </rPr>
          <t>development of assessments are required for each daily lesson plan and 1 major unit plan</t>
        </r>
      </text>
    </comment>
    <comment ref="CK37" authorId="0">
      <text>
        <r>
          <rPr>
            <sz val="10"/>
            <color rgb="FF000000"/>
            <rFont val="Arial"/>
          </rPr>
          <t>unit/lesson plan</t>
        </r>
      </text>
    </comment>
    <comment ref="CQ37" authorId="0">
      <text>
        <r>
          <rPr>
            <sz val="10"/>
            <color rgb="FF000000"/>
            <rFont val="Arial"/>
          </rPr>
          <t>Lesson plans</t>
        </r>
      </text>
    </comment>
    <comment ref="CW37" authorId="0">
      <text>
        <r>
          <rPr>
            <sz val="10"/>
            <color rgb="FF000000"/>
            <rFont val="Arial"/>
          </rPr>
          <t>Capstone lesson plans</t>
        </r>
      </text>
    </comment>
    <comment ref="N38" authorId="0">
      <text>
        <r>
          <rPr>
            <sz val="10"/>
            <color rgb="FF000000"/>
            <rFont val="Arial"/>
          </rPr>
          <t>One criterion for evaluation in Lesson plan assignment.</t>
        </r>
      </text>
    </comment>
    <comment ref="AC38" authorId="0">
      <text>
        <r>
          <rPr>
            <sz val="10"/>
            <color rgb="FF000000"/>
            <rFont val="Arial"/>
          </rPr>
          <t>assessment jigsaw, Lesson plan (SO)</t>
        </r>
      </text>
    </comment>
    <comment ref="AI38" authorId="0">
      <text>
        <r>
          <rPr>
            <sz val="10"/>
            <color rgb="FF000000"/>
            <rFont val="Arial"/>
          </rPr>
          <t>TWS, Student teacher evaluation. (BP, KK)</t>
        </r>
      </text>
    </comment>
    <comment ref="CE38" authorId="0">
      <text>
        <r>
          <rPr>
            <sz val="10"/>
            <color rgb="FF000000"/>
            <rFont val="Arial"/>
          </rPr>
          <t>home school instruction assessments that accompany lesson plans</t>
        </r>
      </text>
    </comment>
    <comment ref="CK38" authorId="0">
      <text>
        <r>
          <rPr>
            <sz val="10"/>
            <color rgb="FF000000"/>
            <rFont val="Arial"/>
          </rPr>
          <t>unit/lesson plan</t>
        </r>
      </text>
    </comment>
    <comment ref="CQ38" authorId="0">
      <text>
        <r>
          <rPr>
            <sz val="10"/>
            <color rgb="FF000000"/>
            <rFont val="Arial"/>
          </rPr>
          <t xml:space="preserve">Running record
</t>
        </r>
      </text>
    </comment>
    <comment ref="CW38" authorId="0">
      <text>
        <r>
          <rPr>
            <sz val="10"/>
            <color rgb="FF000000"/>
            <rFont val="Arial"/>
          </rPr>
          <t>Capstone reflection</t>
        </r>
      </text>
    </comment>
    <comment ref="N39" authorId="0">
      <text>
        <r>
          <rPr>
            <sz val="10"/>
            <color rgb="FF000000"/>
            <rFont val="Arial"/>
          </rPr>
          <t>Topic covered in Chapter 4: Diversity, no specific assessment.</t>
        </r>
      </text>
    </comment>
    <comment ref="T39" authorId="0">
      <text>
        <r>
          <rPr>
            <sz val="10"/>
            <color rgb="FF000000"/>
            <rFont val="Arial"/>
          </rPr>
          <t>tests, quizzes, article abstract</t>
        </r>
      </text>
    </comment>
    <comment ref="AI39" authorId="0">
      <text>
        <r>
          <rPr>
            <sz val="10"/>
            <color rgb="FF000000"/>
            <rFont val="Arial"/>
          </rPr>
          <t>TWS, Student teacher evaluation. (BP, KK)</t>
        </r>
      </text>
    </comment>
    <comment ref="BS39" authorId="0">
      <text>
        <r>
          <rPr>
            <sz val="10"/>
            <color rgb="FF000000"/>
            <rFont val="Arial"/>
          </rPr>
          <t>Assessment tool critique</t>
        </r>
      </text>
    </comment>
    <comment ref="AI40" authorId="0">
      <text>
        <r>
          <rPr>
            <sz val="10"/>
            <color rgb="FF000000"/>
            <rFont val="Arial"/>
          </rPr>
          <t>TWS, Student teacher evaluation. (BP, KK)</t>
        </r>
      </text>
    </comment>
    <comment ref="CE40" authorId="0">
      <text>
        <r>
          <rPr>
            <sz val="10"/>
            <color rgb="FF000000"/>
            <rFont val="Arial"/>
          </rPr>
          <t>Group Lesson Teaches and Assessment with Home School Group and Peer Teaches</t>
        </r>
      </text>
    </comment>
    <comment ref="CQ40" authorId="0">
      <text>
        <r>
          <rPr>
            <sz val="10"/>
            <color rgb="FF000000"/>
            <rFont val="Arial"/>
          </rPr>
          <t>Running record</t>
        </r>
      </text>
    </comment>
    <comment ref="AI41" authorId="0">
      <text>
        <r>
          <rPr>
            <sz val="10"/>
            <color rgb="FF000000"/>
            <rFont val="Arial"/>
          </rPr>
          <t>TWS, Student teacher evaluation. (BP, KK)</t>
        </r>
      </text>
    </comment>
    <comment ref="CE41" authorId="0">
      <text>
        <r>
          <rPr>
            <sz val="10"/>
            <color rgb="FF000000"/>
            <rFont val="Arial"/>
          </rPr>
          <t>8 week Home School Instrcution with Assessments</t>
        </r>
      </text>
    </comment>
    <comment ref="N43" authorId="0">
      <text>
        <r>
          <rPr>
            <sz val="10"/>
            <color rgb="FF000000"/>
            <rFont val="Arial"/>
          </rPr>
          <t>Topic of lecture and discussion . Assessed in exam  (BJT)_</t>
        </r>
      </text>
    </comment>
    <comment ref="T43" authorId="0">
      <text>
        <r>
          <rPr>
            <sz val="10"/>
            <color rgb="FF000000"/>
            <rFont val="Arial"/>
          </rPr>
          <t>Transition plan</t>
        </r>
      </text>
    </comment>
    <comment ref="AI43" authorId="0">
      <text>
        <r>
          <rPr>
            <sz val="10"/>
            <color rgb="FF000000"/>
            <rFont val="Arial"/>
          </rPr>
          <t>Student Teacher Evaluation, Quick Evaluation. BP, KK</t>
        </r>
      </text>
    </comment>
    <comment ref="BS43" authorId="0">
      <text>
        <r>
          <rPr>
            <sz val="10"/>
            <color rgb="FF000000"/>
            <rFont val="Arial"/>
          </rPr>
          <t>Midterm questions about creating a safe classroom</t>
        </r>
      </text>
    </comment>
    <comment ref="CK43" authorId="0">
      <text>
        <r>
          <rPr>
            <sz val="10"/>
            <color rgb="FF000000"/>
            <rFont val="Arial"/>
          </rPr>
          <t>First Day Project</t>
        </r>
      </text>
    </comment>
    <comment ref="N44" authorId="0">
      <text>
        <r>
          <rPr>
            <sz val="10"/>
            <color rgb="FF000000"/>
            <rFont val="Arial"/>
          </rPr>
          <t>Topic of lecture and discussion.  Assessed in exam (BJT)</t>
        </r>
      </text>
    </comment>
    <comment ref="AI44" authorId="0">
      <text>
        <r>
          <rPr>
            <sz val="10"/>
            <color rgb="FF000000"/>
            <rFont val="Arial"/>
          </rPr>
          <t>Student Teacher Evaluation, methods classes. BP, KK</t>
        </r>
      </text>
    </comment>
    <comment ref="CE44" authorId="0">
      <text>
        <r>
          <rPr>
            <sz val="10"/>
            <color rgb="FF000000"/>
            <rFont val="Arial"/>
          </rPr>
          <t>Weekly, Evaluated Home School Instruction</t>
        </r>
      </text>
    </comment>
    <comment ref="CH44" authorId="0">
      <text>
        <r>
          <rPr>
            <sz val="10"/>
            <color rgb="FF000000"/>
            <rFont val="Arial"/>
          </rPr>
          <t>Field Experience Evaluation</t>
        </r>
      </text>
    </comment>
    <comment ref="CK44" authorId="0">
      <text>
        <r>
          <rPr>
            <sz val="10"/>
            <color rgb="FF000000"/>
            <rFont val="Arial"/>
          </rPr>
          <t>First Day Project</t>
        </r>
      </text>
    </comment>
    <comment ref="N45" authorId="0">
      <text>
        <r>
          <rPr>
            <sz val="10"/>
            <color rgb="FF000000"/>
            <rFont val="Arial"/>
          </rPr>
          <t>Assessed via objective exam</t>
        </r>
      </text>
    </comment>
    <comment ref="Z45" authorId="0">
      <text>
        <r>
          <rPr>
            <sz val="10"/>
            <color rgb="FF000000"/>
            <rFont val="Arial"/>
          </rPr>
          <t>Extensive writing, annotated reading and grading by instructor.</t>
        </r>
      </text>
    </comment>
    <comment ref="AC45" authorId="0">
      <text>
        <r>
          <rPr>
            <sz val="10"/>
            <color rgb="FF000000"/>
            <rFont val="Arial"/>
          </rPr>
          <t>lesson plan (AG)</t>
        </r>
      </text>
    </comment>
    <comment ref="AI45" authorId="0">
      <text>
        <r>
          <rPr>
            <sz val="10"/>
            <color rgb="FF000000"/>
            <rFont val="Arial"/>
          </rPr>
          <t>Student Teacher Evaluation. BP, KK</t>
        </r>
      </text>
    </comment>
    <comment ref="AC46" authorId="0">
      <text>
        <r>
          <rPr>
            <sz val="10"/>
            <color rgb="FF000000"/>
            <rFont val="Arial"/>
          </rPr>
          <t>Reflection and Evaluation peices of differentiated lesson plan, course reading and reflection(SO)</t>
        </r>
      </text>
    </comment>
    <comment ref="AI46" authorId="0">
      <text>
        <r>
          <rPr>
            <sz val="10"/>
            <color rgb="FF000000"/>
            <rFont val="Arial"/>
          </rPr>
          <t>Student Teacher Evaluation. BP, KK</t>
        </r>
      </text>
    </comment>
    <comment ref="E49" authorId="0">
      <text>
        <r>
          <rPr>
            <sz val="10"/>
            <color rgb="FF000000"/>
            <rFont val="Arial"/>
          </rPr>
          <t>Teacher Interview, Website and Observation Reports</t>
        </r>
      </text>
    </comment>
    <comment ref="H49" authorId="0">
      <text>
        <r>
          <rPr>
            <sz val="10"/>
            <color rgb="FF000000"/>
            <rFont val="Arial"/>
          </rPr>
          <t>Ed 101 Observation Reflections. (BP, KK)</t>
        </r>
      </text>
    </comment>
    <comment ref="K49" authorId="0">
      <text>
        <r>
          <rPr>
            <sz val="10"/>
            <color rgb="FF000000"/>
            <rFont val="Arial"/>
          </rPr>
          <t>case study reflections, final exam essay</t>
        </r>
      </text>
    </comment>
    <comment ref="N49" authorId="0">
      <text>
        <r>
          <rPr>
            <sz val="10"/>
            <color rgb="FF000000"/>
            <rFont val="Arial"/>
          </rPr>
          <t>Journal essay</t>
        </r>
      </text>
    </comment>
    <comment ref="Q49" authorId="0">
      <text>
        <r>
          <rPr>
            <sz val="10"/>
            <color rgb="FF000000"/>
            <rFont val="Arial"/>
          </rPr>
          <t>Short Form Evaluation for Field Experience (BJT)</t>
        </r>
      </text>
    </comment>
    <comment ref="W49" authorId="0">
      <text>
        <r>
          <rPr>
            <sz val="10"/>
            <color rgb="FF000000"/>
            <rFont val="Arial"/>
          </rPr>
          <t>attitude and effort in field experience, coop eval</t>
        </r>
      </text>
    </comment>
    <comment ref="Z49" authorId="0">
      <text>
        <r>
          <rPr>
            <sz val="10"/>
            <color rgb="FF000000"/>
            <rFont val="Arial"/>
          </rPr>
          <t>Extensive writing, annotated reading and grading by instructor.</t>
        </r>
      </text>
    </comment>
    <comment ref="AC49" authorId="0">
      <text>
        <r>
          <rPr>
            <sz val="10"/>
            <color rgb="FF000000"/>
            <rFont val="Arial"/>
          </rPr>
          <t>Reading reflections, class participation</t>
        </r>
      </text>
    </comment>
    <comment ref="AF49" authorId="0">
      <text>
        <r>
          <rPr>
            <sz val="10"/>
            <color rgb="FF000000"/>
            <rFont val="Arial"/>
          </rPr>
          <t>PCM evaluation</t>
        </r>
      </text>
    </comment>
    <comment ref="AI49" authorId="0">
      <text>
        <r>
          <rPr>
            <sz val="10"/>
            <color rgb="FF000000"/>
            <rFont val="Arial"/>
          </rPr>
          <t>Student Teacher Evaluation, Supervisor Feedback.  (BP, KK)</t>
        </r>
      </text>
    </comment>
    <comment ref="CE49" authorId="0">
      <text>
        <r>
          <rPr>
            <sz val="10"/>
            <color rgb="FF000000"/>
            <rFont val="Arial"/>
          </rPr>
          <t>Teaching Phiolosophy Assignment and Lesson Reflections</t>
        </r>
      </text>
    </comment>
    <comment ref="CH49" authorId="0">
      <text>
        <r>
          <rPr>
            <sz val="10"/>
            <color rgb="FF000000"/>
            <rFont val="Arial"/>
          </rPr>
          <t>Field Experience evaluation</t>
        </r>
      </text>
    </comment>
    <comment ref="CT49" authorId="0">
      <text>
        <r>
          <rPr>
            <sz val="10"/>
            <color rgb="FF000000"/>
            <rFont val="Arial"/>
          </rPr>
          <t>Field experience evaluation</t>
        </r>
      </text>
    </comment>
    <comment ref="CW49" authorId="0">
      <text>
        <r>
          <rPr>
            <sz val="10"/>
            <color rgb="FF000000"/>
            <rFont val="Arial"/>
          </rPr>
          <t>Capstone evaluation</t>
        </r>
      </text>
    </comment>
    <comment ref="K50" authorId="0">
      <text>
        <r>
          <rPr>
            <sz val="10"/>
            <color rgb="FF000000"/>
            <rFont val="Arial"/>
          </rPr>
          <t>lecture, class discussion</t>
        </r>
      </text>
    </comment>
    <comment ref="Z50" authorId="0">
      <text>
        <r>
          <rPr>
            <sz val="10"/>
            <color rgb="FF000000"/>
            <rFont val="Arial"/>
          </rPr>
          <t>Extensive writing, annotated reading and grading by instructor.</t>
        </r>
      </text>
    </comment>
    <comment ref="AI50" authorId="0">
      <text>
        <r>
          <rPr>
            <sz val="10"/>
            <color rgb="FF000000"/>
            <rFont val="Arial"/>
          </rPr>
          <t>Student Teacher Evaluation, Supervisor Feedback, lesson plan.  (BP, KK)</t>
        </r>
      </text>
    </comment>
    <comment ref="CE50" authorId="0">
      <text>
        <r>
          <rPr>
            <sz val="10"/>
            <color rgb="FF000000"/>
            <rFont val="Arial"/>
          </rPr>
          <t>"Word of the Day" Assignment</t>
        </r>
      </text>
    </comment>
    <comment ref="CT50" authorId="0">
      <text>
        <r>
          <rPr>
            <sz val="10"/>
            <color rgb="FF000000"/>
            <rFont val="Arial"/>
          </rPr>
          <t>Field experience evaluation</t>
        </r>
      </text>
    </comment>
    <comment ref="CW50" authorId="0">
      <text>
        <r>
          <rPr>
            <sz val="10"/>
            <color rgb="FF000000"/>
            <rFont val="Arial"/>
          </rPr>
          <t>Capstone evaluation</t>
        </r>
      </text>
    </comment>
    <comment ref="K51" authorId="0">
      <text>
        <r>
          <rPr>
            <sz val="10"/>
            <color rgb="FF000000"/>
            <rFont val="Arial"/>
          </rPr>
          <t>lecture, class discussion</t>
        </r>
      </text>
    </comment>
    <comment ref="W51" authorId="0">
      <text>
        <r>
          <rPr>
            <sz val="10"/>
            <color rgb="FF000000"/>
            <rFont val="Arial"/>
          </rPr>
          <t>Co-op eval. (AG)</t>
        </r>
      </text>
    </comment>
    <comment ref="Z51" authorId="0">
      <text>
        <r>
          <rPr>
            <sz val="10"/>
            <color rgb="FF000000"/>
            <rFont val="Arial"/>
          </rPr>
          <t>Extensive writing, annotated reading and grading by instructor.</t>
        </r>
      </text>
    </comment>
    <comment ref="AF51" authorId="0">
      <text>
        <r>
          <rPr>
            <sz val="10"/>
            <color rgb="FF000000"/>
            <rFont val="Arial"/>
          </rPr>
          <t>PCM eval (SO)</t>
        </r>
      </text>
    </comment>
    <comment ref="AI51" authorId="0">
      <text>
        <r>
          <rPr>
            <sz val="10"/>
            <color rgb="FF000000"/>
            <rFont val="Arial"/>
          </rPr>
          <t>Student Teacher Evaluation, Supervisor Feedback.  (BP, KK)</t>
        </r>
      </text>
    </comment>
    <comment ref="CK51" authorId="0">
      <text>
        <r>
          <rPr>
            <sz val="10"/>
            <color rgb="FF000000"/>
            <rFont val="Arial"/>
          </rPr>
          <t>SS unit plan</t>
        </r>
      </text>
    </comment>
    <comment ref="E52" authorId="0">
      <text>
        <r>
          <rPr>
            <sz val="10"/>
            <color rgb="FF000000"/>
            <rFont val="Arial"/>
          </rPr>
          <t>Ed 101 Obseravtion Reports and Shadowing presentation. (BP, KK)</t>
        </r>
      </text>
    </comment>
    <comment ref="H52" authorId="0">
      <text>
        <r>
          <rPr>
            <sz val="10"/>
            <color rgb="FF000000"/>
            <rFont val="Arial"/>
          </rPr>
          <t>Ed 101 Observation Reports and Shadowing presentation. (BP, KK)</t>
        </r>
      </text>
    </comment>
    <comment ref="Q52" authorId="0">
      <text>
        <r>
          <rPr>
            <sz val="10"/>
            <color rgb="FF000000"/>
            <rFont val="Arial"/>
          </rPr>
          <t xml:space="preserve">Included in short form evaluation of Field Experience (BJT)
</t>
        </r>
      </text>
    </comment>
    <comment ref="T52" authorId="0">
      <text>
        <r>
          <rPr>
            <sz val="10"/>
            <color rgb="FF000000"/>
            <rFont val="Arial"/>
          </rPr>
          <t>Group presentation (AG)</t>
        </r>
      </text>
    </comment>
    <comment ref="W52" authorId="0">
      <text>
        <r>
          <rPr>
            <sz val="10"/>
            <color rgb="FF000000"/>
            <rFont val="Arial"/>
          </rPr>
          <t>Co-op eval (AG)</t>
        </r>
      </text>
    </comment>
    <comment ref="Z52" authorId="0">
      <text>
        <r>
          <rPr>
            <sz val="10"/>
            <color rgb="FF000000"/>
            <rFont val="Arial"/>
          </rPr>
          <t>Extensive writing, annotated reading and grading by instructor.</t>
        </r>
      </text>
    </comment>
    <comment ref="AF52" authorId="0">
      <text>
        <r>
          <rPr>
            <sz val="10"/>
            <color rgb="FF000000"/>
            <rFont val="Arial"/>
          </rPr>
          <t>Co-op eval.</t>
        </r>
      </text>
    </comment>
    <comment ref="AI52" authorId="0">
      <text>
        <r>
          <rPr>
            <sz val="10"/>
            <color rgb="FF000000"/>
            <rFont val="Arial"/>
          </rPr>
          <t>Student Teacher Evaluation, Supervisor Feedback.  (BP, KK)</t>
        </r>
      </text>
    </comment>
    <comment ref="CE52" authorId="0">
      <text>
        <r>
          <rPr>
            <sz val="10"/>
            <color rgb="FF000000"/>
            <rFont val="Arial"/>
          </rPr>
          <t>Weekly Homeschool Teaches</t>
        </r>
      </text>
    </comment>
    <comment ref="CH52" authorId="0">
      <text>
        <r>
          <rPr>
            <sz val="10"/>
            <color rgb="FF000000"/>
            <rFont val="Arial"/>
          </rPr>
          <t>Field Experience Evaluation</t>
        </r>
      </text>
    </comment>
    <comment ref="CT52" authorId="0">
      <text>
        <r>
          <rPr>
            <sz val="10"/>
            <color rgb="FF000000"/>
            <rFont val="Arial"/>
          </rPr>
          <t>Field experience evaluation</t>
        </r>
      </text>
    </comment>
    <comment ref="CW52" authorId="0">
      <text>
        <r>
          <rPr>
            <sz val="10"/>
            <color rgb="FF000000"/>
            <rFont val="Arial"/>
          </rPr>
          <t>Capstone evaluation</t>
        </r>
      </text>
    </comment>
    <comment ref="E53" authorId="0">
      <text>
        <r>
          <rPr>
            <sz val="10"/>
            <color rgb="FF000000"/>
            <rFont val="Arial"/>
          </rPr>
          <t>Teacher Interview paper, Observations reports and Shadowing presentation. (BP, KK)</t>
        </r>
      </text>
    </comment>
    <comment ref="H53" authorId="0">
      <text>
        <r>
          <rPr>
            <sz val="10"/>
            <color rgb="FF000000"/>
            <rFont val="Arial"/>
          </rPr>
          <t>Teacher Interview paper, observation reports, shadowing presentation. (BP, KK)</t>
        </r>
      </text>
    </comment>
    <comment ref="Q53" authorId="0">
      <text>
        <r>
          <rPr>
            <sz val="10"/>
            <color rgb="FF000000"/>
            <rFont val="Arial"/>
          </rPr>
          <t>Included in short form evaluation of Field Experience (BJT)</t>
        </r>
      </text>
    </comment>
    <comment ref="T53" authorId="0">
      <text>
        <r>
          <rPr>
            <sz val="10"/>
            <color rgb="FF000000"/>
            <rFont val="Arial"/>
          </rPr>
          <t>Facility/camp visit opportunities, teacher aiding or own assignment</t>
        </r>
      </text>
    </comment>
    <comment ref="W53" authorId="0">
      <text>
        <r>
          <rPr>
            <sz val="10"/>
            <color rgb="FF000000"/>
            <rFont val="Arial"/>
          </rPr>
          <t>co-op eval (AG)</t>
        </r>
      </text>
    </comment>
    <comment ref="AF53" authorId="0">
      <text>
        <r>
          <rPr>
            <sz val="10"/>
            <color rgb="FF000000"/>
            <rFont val="Arial"/>
          </rPr>
          <t>Co-op eval (AG)</t>
        </r>
      </text>
    </comment>
    <comment ref="AI53" authorId="0">
      <text>
        <r>
          <rPr>
            <sz val="10"/>
            <color rgb="FF000000"/>
            <rFont val="Arial"/>
          </rPr>
          <t>Student Teacher Evaluation, Supervisor Feedback.  (BP, KK)</t>
        </r>
      </text>
    </comment>
    <comment ref="BS53" authorId="0">
      <text>
        <r>
          <rPr>
            <sz val="10"/>
            <color rgb="FF000000"/>
            <rFont val="Arial"/>
          </rPr>
          <t>Extra credit awarded for participating in the Plum Creek Literacy Festival</t>
        </r>
      </text>
    </comment>
    <comment ref="CA53" authorId="0">
      <text>
        <r>
          <rPr>
            <sz val="10"/>
            <color rgb="FF000000"/>
            <rFont val="Arial"/>
          </rPr>
          <t>class observation</t>
        </r>
      </text>
    </comment>
    <comment ref="CE53" authorId="0">
      <text>
        <r>
          <rPr>
            <sz val="10"/>
            <color rgb="FF000000"/>
            <rFont val="Arial"/>
          </rPr>
          <t>Development of weekly lesson plans and teaching for home school students</t>
        </r>
      </text>
    </comment>
    <comment ref="CH53" authorId="0">
      <text>
        <r>
          <rPr>
            <sz val="10"/>
            <color rgb="FF000000"/>
            <rFont val="Arial"/>
          </rPr>
          <t xml:space="preserve">Field Experience Evaluation
</t>
        </r>
      </text>
    </comment>
    <comment ref="N54" authorId="0">
      <text>
        <r>
          <rPr>
            <sz val="10"/>
            <color rgb="FF000000"/>
            <rFont val="Arial"/>
          </rPr>
          <t>Lesson Plan assignment</t>
        </r>
      </text>
    </comment>
    <comment ref="W54" authorId="0">
      <text>
        <r>
          <rPr>
            <sz val="10"/>
            <color rgb="FF000000"/>
            <rFont val="Arial"/>
          </rPr>
          <t>coop eval</t>
        </r>
      </text>
    </comment>
    <comment ref="AF54" authorId="0">
      <text>
        <r>
          <rPr>
            <sz val="10"/>
            <color rgb="FF000000"/>
            <rFont val="Arial"/>
          </rPr>
          <t>coop eval</t>
        </r>
      </text>
    </comment>
    <comment ref="AI54" authorId="0">
      <text>
        <r>
          <rPr>
            <sz val="10"/>
            <color rgb="FF000000"/>
            <rFont val="Arial"/>
          </rPr>
          <t>Student Teacher Evaluation, Supervisor Feedback.  (BP, KK)</t>
        </r>
      </text>
    </comment>
    <comment ref="CB54" authorId="0">
      <text>
        <r>
          <rPr>
            <sz val="10"/>
            <color rgb="FF000000"/>
            <rFont val="Arial"/>
          </rPr>
          <t xml:space="preserve">unit plan; class presentation
</t>
        </r>
      </text>
    </comment>
    <comment ref="CE54" authorId="0">
      <text>
        <r>
          <rPr>
            <sz val="10"/>
            <color rgb="FF000000"/>
            <rFont val="Arial"/>
          </rPr>
          <t>Development of weekly lesson plans and one major unit plan th ey must teach from--provided opportunity to make corrections until it is "great"</t>
        </r>
      </text>
    </comment>
    <comment ref="CH54" authorId="0">
      <text>
        <r>
          <rPr>
            <sz val="10"/>
            <color rgb="FF000000"/>
            <rFont val="Arial"/>
          </rPr>
          <t xml:space="preserve">Field Experience evaluation
</t>
        </r>
      </text>
    </comment>
    <comment ref="CK54" authorId="0">
      <text>
        <r>
          <rPr>
            <sz val="10"/>
            <color rgb="FF000000"/>
            <rFont val="Arial"/>
          </rPr>
          <t xml:space="preserve">unit/lesson plan
</t>
        </r>
      </text>
    </comment>
    <comment ref="CQ54" authorId="0">
      <text>
        <r>
          <rPr>
            <sz val="10"/>
            <color rgb="FF000000"/>
            <rFont val="Arial"/>
          </rPr>
          <t>Lesson plans</t>
        </r>
      </text>
    </comment>
    <comment ref="CW54" authorId="0">
      <text>
        <r>
          <rPr>
            <sz val="10"/>
            <color rgb="FF000000"/>
            <rFont val="Arial"/>
          </rPr>
          <t>Capstone evaluation</t>
        </r>
      </text>
    </comment>
    <comment ref="W55" authorId="0">
      <text>
        <r>
          <rPr>
            <sz val="10"/>
            <color rgb="FF000000"/>
            <rFont val="Arial"/>
          </rPr>
          <t>coop eval</t>
        </r>
      </text>
    </comment>
    <comment ref="Z55" authorId="0">
      <text>
        <r>
          <rPr>
            <sz val="10"/>
            <color rgb="FF000000"/>
            <rFont val="Arial"/>
          </rPr>
          <t>Extensive writing, annotated reading and grading by instructor.</t>
        </r>
      </text>
    </comment>
    <comment ref="CE55" authorId="0">
      <text>
        <r>
          <rPr>
            <sz val="10"/>
            <color rgb="FF000000"/>
            <rFont val="Arial"/>
          </rPr>
          <t>Discussions of Physical Education meeting the school's overall mission and intergration when possible</t>
        </r>
      </text>
    </comment>
    <comment ref="Q57" authorId="0">
      <text>
        <r>
          <rPr>
            <sz val="10"/>
            <color rgb="FF000000"/>
            <rFont val="Arial"/>
          </rPr>
          <t>Included in short form evaluation (BJT)</t>
        </r>
      </text>
    </comment>
    <comment ref="T57" authorId="0">
      <text>
        <r>
          <rPr>
            <sz val="10"/>
            <color rgb="FF000000"/>
            <rFont val="Arial"/>
          </rPr>
          <t>Group presentation, field experience (AG)</t>
        </r>
      </text>
    </comment>
    <comment ref="W57" authorId="0">
      <text>
        <r>
          <rPr>
            <sz val="10"/>
            <color rgb="FF000000"/>
            <rFont val="Arial"/>
          </rPr>
          <t>coop eval. (AG)</t>
        </r>
      </text>
    </comment>
    <comment ref="AC57" authorId="0">
      <text>
        <r>
          <rPr>
            <sz val="10"/>
            <color rgb="FF000000"/>
            <rFont val="Arial"/>
          </rPr>
          <t>class presentation</t>
        </r>
      </text>
    </comment>
    <comment ref="AF57" authorId="0">
      <text>
        <r>
          <rPr>
            <sz val="10"/>
            <color rgb="FF000000"/>
            <rFont val="Arial"/>
          </rPr>
          <t>co-op eval (AG)</t>
        </r>
      </text>
    </comment>
    <comment ref="AI57" authorId="0">
      <text>
        <r>
          <rPr>
            <sz val="10"/>
            <color rgb="FF000000"/>
            <rFont val="Arial"/>
          </rPr>
          <t>Student Teacher Evaluation, Supervisor Feedback.  (BP, KK)</t>
        </r>
      </text>
    </comment>
    <comment ref="CB57" authorId="0">
      <text>
        <r>
          <rPr>
            <sz val="10"/>
            <color rgb="FF000000"/>
            <rFont val="Arial"/>
          </rPr>
          <t>Class presentation - element</t>
        </r>
      </text>
    </comment>
    <comment ref="CE57" authorId="0">
      <text>
        <r>
          <rPr>
            <sz val="10"/>
            <color rgb="FF000000"/>
            <rFont val="Arial"/>
          </rPr>
          <t>Weekly lesson teaches that require communication with students and their parents that are watching</t>
        </r>
      </text>
    </comment>
    <comment ref="CH57" authorId="0">
      <text>
        <r>
          <rPr>
            <sz val="10"/>
            <color rgb="FF000000"/>
            <rFont val="Arial"/>
          </rPr>
          <t>Field Experience evaluation</t>
        </r>
      </text>
    </comment>
    <comment ref="CK57" authorId="0">
      <text>
        <r>
          <rPr>
            <sz val="10"/>
            <color rgb="FF000000"/>
            <rFont val="Arial"/>
          </rPr>
          <t>professionalism standard</t>
        </r>
      </text>
    </comment>
    <comment ref="CT57" authorId="0">
      <text>
        <r>
          <rPr>
            <sz val="10"/>
            <color rgb="FF000000"/>
            <rFont val="Arial"/>
          </rPr>
          <t>Field experience evaluation</t>
        </r>
      </text>
    </comment>
    <comment ref="CW57" authorId="0">
      <text>
        <r>
          <rPr>
            <sz val="10"/>
            <color rgb="FF000000"/>
            <rFont val="Arial"/>
          </rPr>
          <t>Capstone evaluation</t>
        </r>
      </text>
    </comment>
    <comment ref="E58" authorId="0">
      <text>
        <r>
          <rPr>
            <sz val="10"/>
            <color rgb="FF000000"/>
            <rFont val="Arial"/>
          </rPr>
          <t>Course requirements. (BP, KK)</t>
        </r>
      </text>
    </comment>
    <comment ref="H58" authorId="0">
      <text>
        <r>
          <rPr>
            <sz val="10"/>
            <color rgb="FF000000"/>
            <rFont val="Arial"/>
          </rPr>
          <t>Observation requirements. (BP, KK)</t>
        </r>
      </text>
    </comment>
    <comment ref="K58" authorId="0">
      <text>
        <r>
          <rPr>
            <sz val="10"/>
            <color rgb="FF000000"/>
            <rFont val="Arial"/>
          </rPr>
          <t>course requirement</t>
        </r>
      </text>
    </comment>
    <comment ref="N58" authorId="0">
      <text>
        <r>
          <rPr>
            <sz val="10"/>
            <color rgb="FF000000"/>
            <rFont val="Arial"/>
          </rPr>
          <t>Meeting deadlines and attendance in class included in course grade.</t>
        </r>
      </text>
    </comment>
    <comment ref="Q58" authorId="0">
      <text>
        <r>
          <rPr>
            <sz val="10"/>
            <color rgb="FF000000"/>
            <rFont val="Arial"/>
          </rPr>
          <t>Included in Short form evaluation (BJT)</t>
        </r>
      </text>
    </comment>
    <comment ref="W58" authorId="0">
      <text>
        <r>
          <rPr>
            <sz val="10"/>
            <color rgb="FF000000"/>
            <rFont val="Arial"/>
          </rPr>
          <t>paperwork (AG)</t>
        </r>
      </text>
    </comment>
    <comment ref="Z58" authorId="0">
      <text>
        <r>
          <rPr>
            <sz val="10"/>
            <color rgb="FF000000"/>
            <rFont val="Arial"/>
          </rPr>
          <t>Extensive writing, annotated reading and grading by instructor.</t>
        </r>
      </text>
    </comment>
    <comment ref="AC58" authorId="0">
      <text>
        <r>
          <rPr>
            <sz val="10"/>
            <color rgb="FF000000"/>
            <rFont val="Arial"/>
          </rPr>
          <t>course requirement</t>
        </r>
      </text>
    </comment>
    <comment ref="AF58" authorId="0">
      <text>
        <r>
          <rPr>
            <sz val="10"/>
            <color rgb="FF000000"/>
            <rFont val="Arial"/>
          </rPr>
          <t>paperwork (AG)</t>
        </r>
      </text>
    </comment>
    <comment ref="AI58" authorId="0">
      <text>
        <r>
          <rPr>
            <sz val="10"/>
            <color rgb="FF000000"/>
            <rFont val="Arial"/>
          </rPr>
          <t>Student Teacher Evaluation, Supervisor Feedback, Quick Evaluation.  (BP, KK)</t>
        </r>
      </text>
    </comment>
    <comment ref="CH58" authorId="0">
      <text>
        <r>
          <rPr>
            <sz val="10"/>
            <color rgb="FF000000"/>
            <rFont val="Arial"/>
          </rPr>
          <t>Field Experience evaluation</t>
        </r>
      </text>
    </comment>
    <comment ref="CK58" authorId="0">
      <text>
        <r>
          <rPr>
            <sz val="10"/>
            <color rgb="FF000000"/>
            <rFont val="Arial"/>
          </rPr>
          <t>professionalism standard</t>
        </r>
      </text>
    </comment>
    <comment ref="T59" authorId="0">
      <text>
        <r>
          <rPr>
            <sz val="10"/>
            <color rgb="FF000000"/>
            <rFont val="Arial"/>
          </rPr>
          <t>Pre-referral plans, transition plans, IEP goals</t>
        </r>
      </text>
    </comment>
    <comment ref="Z59" authorId="0">
      <text>
        <r>
          <rPr>
            <sz val="10"/>
            <color rgb="FF000000"/>
            <rFont val="Arial"/>
          </rPr>
          <t>Extensive writing, annotated reading and grading by instructor.</t>
        </r>
      </text>
    </comment>
    <comment ref="AI59" authorId="0">
      <text>
        <r>
          <rPr>
            <sz val="10"/>
            <color rgb="FF000000"/>
            <rFont val="Arial"/>
          </rPr>
          <t>Student Teacher Evaluation, Supervisor Feedback.  (BP, KK)</t>
        </r>
      </text>
    </comment>
    <comment ref="CE59" authorId="0">
      <text>
        <r>
          <rPr>
            <sz val="10"/>
            <color rgb="FF000000"/>
            <rFont val="Arial"/>
          </rPr>
          <t>Weekly assessments for home school teaches</t>
        </r>
      </text>
    </comment>
    <comment ref="CW59" authorId="0">
      <text>
        <r>
          <rPr>
            <sz val="10"/>
            <color rgb="FF000000"/>
            <rFont val="Arial"/>
          </rPr>
          <t>Capstone evaluation</t>
        </r>
      </text>
    </comment>
    <comment ref="E60" authorId="0">
      <text>
        <r>
          <rPr>
            <sz val="10"/>
            <color rgb="FF000000"/>
            <rFont val="Arial"/>
          </rPr>
          <t>Field Experience Observations. (BP, KK)</t>
        </r>
      </text>
    </comment>
    <comment ref="H60" authorId="0">
      <text>
        <r>
          <rPr>
            <sz val="10"/>
            <color rgb="FF000000"/>
            <rFont val="Arial"/>
          </rPr>
          <t>Field Experience requirements. (BP, KK)</t>
        </r>
      </text>
    </comment>
    <comment ref="Q60" authorId="0">
      <text>
        <r>
          <rPr>
            <sz val="10"/>
            <color rgb="FF000000"/>
            <rFont val="Arial"/>
          </rPr>
          <t>Short form evaluation for field experience (BJT)</t>
        </r>
      </text>
    </comment>
    <comment ref="W60" authorId="0">
      <text>
        <r>
          <rPr>
            <sz val="10"/>
            <color rgb="FF000000"/>
            <rFont val="Arial"/>
          </rPr>
          <t>co-op eval (AG)</t>
        </r>
      </text>
    </comment>
    <comment ref="Z60" authorId="0">
      <text>
        <r>
          <rPr>
            <sz val="10"/>
            <color rgb="FF000000"/>
            <rFont val="Arial"/>
          </rPr>
          <t>Extensive writing, annotated reading and grading by instructor.</t>
        </r>
      </text>
    </comment>
    <comment ref="AF60" authorId="0">
      <text>
        <r>
          <rPr>
            <sz val="10"/>
            <color rgb="FF000000"/>
            <rFont val="Arial"/>
          </rPr>
          <t>co-op eval (AG)</t>
        </r>
      </text>
    </comment>
    <comment ref="AI60" authorId="0">
      <text>
        <r>
          <rPr>
            <sz val="10"/>
            <color rgb="FF000000"/>
            <rFont val="Arial"/>
          </rPr>
          <t>Student Teacher Evaluation, Supervisor Feedback.  (BP, KK)</t>
        </r>
      </text>
    </comment>
    <comment ref="CE60" authorId="0">
      <text>
        <r>
          <rPr>
            <sz val="10"/>
            <color rgb="FF000000"/>
            <rFont val="Arial"/>
          </rPr>
          <t>Discussions  of professionalism, best practices, standard of care, and negligence</t>
        </r>
      </text>
    </comment>
    <comment ref="CH60" authorId="0">
      <text>
        <r>
          <rPr>
            <sz val="10"/>
            <color rgb="FF000000"/>
            <rFont val="Arial"/>
          </rPr>
          <t>Field Experience evaluation</t>
        </r>
      </text>
    </comment>
    <comment ref="CW60" authorId="0">
      <text>
        <r>
          <rPr>
            <sz val="10"/>
            <color rgb="FF000000"/>
            <rFont val="Arial"/>
          </rPr>
          <t>Capstone evaluation</t>
        </r>
      </text>
    </comment>
    <comment ref="Q61" authorId="0">
      <text>
        <r>
          <rPr>
            <sz val="10"/>
            <color rgb="FF000000"/>
            <rFont val="Arial"/>
          </rPr>
          <t>Students are responsible for proper documentation of field experience hours.</t>
        </r>
      </text>
    </comment>
    <comment ref="T61" authorId="0">
      <text>
        <r>
          <rPr>
            <sz val="10"/>
            <color rgb="FF000000"/>
            <rFont val="Arial"/>
          </rPr>
          <t>tests</t>
        </r>
      </text>
    </comment>
    <comment ref="W61" authorId="0">
      <text>
        <r>
          <rPr>
            <sz val="10"/>
            <color rgb="FF000000"/>
            <rFont val="Arial"/>
          </rPr>
          <t>hours log (AG)</t>
        </r>
      </text>
    </comment>
    <comment ref="AI61" authorId="0">
      <text>
        <r>
          <rPr>
            <sz val="10"/>
            <color rgb="FF000000"/>
            <rFont val="Arial"/>
          </rPr>
          <t>TWS, Portfolio. (BP,KK)</t>
        </r>
      </text>
    </comment>
    <comment ref="CE61" authorId="0">
      <text>
        <r>
          <rPr>
            <sz val="10"/>
            <color rgb="FF000000"/>
            <rFont val="Arial"/>
          </rPr>
          <t>Weekly assessments of homeschool children</t>
        </r>
      </text>
    </comment>
    <comment ref="CM61" authorId="0">
      <text>
        <r>
          <rPr>
            <sz val="10"/>
            <color rgb="FF000000"/>
            <rFont val="Arial"/>
          </rPr>
          <t>Weekly Observation reports 
AOliver</t>
        </r>
      </text>
    </comment>
    <comment ref="AI64" authorId="0">
      <text>
        <r>
          <rPr>
            <sz val="10"/>
            <color rgb="FF000000"/>
            <rFont val="Arial"/>
          </rPr>
          <t>Student Teacher Evaluation, Supervisor Feedback.  (BP, KK)</t>
        </r>
      </text>
    </comment>
    <comment ref="BS64" authorId="0">
      <text>
        <r>
          <rPr>
            <sz val="10"/>
            <color rgb="FF000000"/>
            <rFont val="Arial"/>
          </rPr>
          <t>Lesson plans</t>
        </r>
      </text>
    </comment>
    <comment ref="CB64" authorId="0">
      <text>
        <r>
          <rPr>
            <sz val="10"/>
            <color rgb="FF000000"/>
            <rFont val="Arial"/>
          </rPr>
          <t>unit plan, group proj/presentation; final exam</t>
        </r>
      </text>
    </comment>
    <comment ref="CE64" authorId="0">
      <text>
        <r>
          <rPr>
            <sz val="10"/>
            <color rgb="FF000000"/>
            <rFont val="Arial"/>
          </rPr>
          <t>Weekly Homeschool Lesson Teaches</t>
        </r>
      </text>
    </comment>
    <comment ref="CK64" authorId="0">
      <text>
        <r>
          <rPr>
            <sz val="10"/>
            <color rgb="FF000000"/>
            <rFont val="Arial"/>
          </rPr>
          <t>lesson/unit plan</t>
        </r>
      </text>
    </comment>
    <comment ref="CM64" authorId="0">
      <text>
        <r>
          <rPr>
            <sz val="10"/>
            <color rgb="FF000000"/>
            <rFont val="Arial"/>
          </rPr>
          <t>Learning Prescrition
AOliver</t>
        </r>
      </text>
    </comment>
    <comment ref="CQ64" authorId="0">
      <text>
        <r>
          <rPr>
            <sz val="10"/>
            <color rgb="FF000000"/>
            <rFont val="Arial"/>
          </rPr>
          <t>Lesson plans</t>
        </r>
      </text>
    </comment>
    <comment ref="CW64" authorId="0">
      <text>
        <r>
          <rPr>
            <sz val="10"/>
            <color rgb="FF000000"/>
            <rFont val="Arial"/>
          </rPr>
          <t>Capstone lesson plans</t>
        </r>
      </text>
    </comment>
    <comment ref="K65" authorId="0">
      <text>
        <r>
          <rPr>
            <sz val="10"/>
            <color rgb="FF000000"/>
            <rFont val="Arial"/>
          </rPr>
          <t>article review on curricular focus area</t>
        </r>
      </text>
    </comment>
    <comment ref="AI65" authorId="0">
      <text>
        <r>
          <rPr>
            <sz val="10"/>
            <color rgb="FF000000"/>
            <rFont val="Arial"/>
          </rPr>
          <t>Student Teacher Evaluation, Supervisor Feedback.  (BP, KK)</t>
        </r>
      </text>
    </comment>
    <comment ref="BS65" authorId="0">
      <text>
        <r>
          <rPr>
            <sz val="10"/>
            <color rgb="FF000000"/>
            <rFont val="Arial"/>
          </rPr>
          <t>Research article presentation</t>
        </r>
      </text>
    </comment>
    <comment ref="CB65" authorId="0">
      <text>
        <r>
          <rPr>
            <sz val="10"/>
            <color rgb="FF000000"/>
            <rFont val="Arial"/>
          </rPr>
          <t xml:space="preserve">journal article review
</t>
        </r>
      </text>
    </comment>
    <comment ref="CE65" authorId="0">
      <text>
        <r>
          <rPr>
            <sz val="10"/>
            <color rgb="FF000000"/>
            <rFont val="Arial"/>
          </rPr>
          <t>Research Paper/Myth Essay</t>
        </r>
      </text>
    </comment>
    <comment ref="CK65" authorId="0">
      <text>
        <r>
          <rPr>
            <sz val="10"/>
            <color rgb="FF000000"/>
            <rFont val="Arial"/>
          </rPr>
          <t>lesson/unit plan</t>
        </r>
      </text>
    </comment>
    <comment ref="AI66" authorId="0">
      <text>
        <r>
          <rPr>
            <sz val="10"/>
            <color rgb="FF000000"/>
            <rFont val="Arial"/>
          </rPr>
          <t>Lesson Planning. (BP, KK)</t>
        </r>
      </text>
    </comment>
    <comment ref="BS66" authorId="0">
      <text>
        <r>
          <rPr>
            <sz val="10"/>
            <color rgb="FF000000"/>
            <rFont val="Arial"/>
          </rPr>
          <t>Lesson plan connection to state standards</t>
        </r>
      </text>
    </comment>
    <comment ref="CB66" authorId="0">
      <text>
        <r>
          <rPr>
            <sz val="10"/>
            <color rgb="FF000000"/>
            <rFont val="Arial"/>
          </rPr>
          <t>Aspect of unit plan; group project; presentation</t>
        </r>
      </text>
    </comment>
    <comment ref="CE66" authorId="0">
      <text>
        <r>
          <rPr>
            <sz val="10"/>
            <color rgb="FF000000"/>
            <rFont val="Arial"/>
          </rPr>
          <t>Curriculum Assessments and development of lesson plans that clearly show how they align with NASPE Standards</t>
        </r>
      </text>
    </comment>
    <comment ref="CK66" authorId="0">
      <text>
        <r>
          <rPr>
            <sz val="10"/>
            <color rgb="FF000000"/>
            <rFont val="Arial"/>
          </rPr>
          <t>lesson/unit plan</t>
        </r>
      </text>
    </comment>
    <comment ref="CQ66" authorId="0">
      <text>
        <r>
          <rPr>
            <sz val="10"/>
            <color rgb="FF000000"/>
            <rFont val="Arial"/>
          </rPr>
          <t>Lesson plans</t>
        </r>
      </text>
    </comment>
    <comment ref="CW66" authorId="0">
      <text>
        <r>
          <rPr>
            <sz val="10"/>
            <color rgb="FF000000"/>
            <rFont val="Arial"/>
          </rPr>
          <t>Capstone lesson plans</t>
        </r>
      </text>
    </comment>
    <comment ref="T67" authorId="0">
      <text>
        <r>
          <rPr>
            <sz val="10"/>
            <color rgb="FF000000"/>
            <rFont val="Arial"/>
          </rPr>
          <t>Adaptation activities</t>
        </r>
      </text>
    </comment>
    <comment ref="AC67" authorId="0">
      <text>
        <r>
          <rPr>
            <sz val="10"/>
            <color rgb="FF000000"/>
            <rFont val="Arial"/>
          </rPr>
          <t>lesson plan, group presentation SO</t>
        </r>
      </text>
    </comment>
    <comment ref="AI67" authorId="0">
      <text>
        <r>
          <rPr>
            <sz val="10"/>
            <color rgb="FF000000"/>
            <rFont val="Arial"/>
          </rPr>
          <t>Student Teacher Evaluation, Supervisor Feedback.  (BP, KK)</t>
        </r>
      </text>
    </comment>
    <comment ref="BS67" authorId="0">
      <text>
        <r>
          <rPr>
            <sz val="10"/>
            <color rgb="FF000000"/>
            <rFont val="Arial"/>
          </rPr>
          <t>Lesson plans; ESL methods blog posts</t>
        </r>
      </text>
    </comment>
    <comment ref="CB67" authorId="0">
      <text>
        <r>
          <rPr>
            <sz val="10"/>
            <color rgb="FF000000"/>
            <rFont val="Arial"/>
          </rPr>
          <t>unit plan, group project, resource notebook</t>
        </r>
      </text>
    </comment>
    <comment ref="CE67" authorId="0">
      <text>
        <r>
          <rPr>
            <sz val="10"/>
            <color rgb="FF000000"/>
            <rFont val="Arial"/>
          </rPr>
          <t>reading quizzes, discussions, and lesson plans, and k-8year plans that indicate comprehensive knowledge that skills develop in the same order, but at different rates</t>
        </r>
      </text>
    </comment>
    <comment ref="CK67" authorId="0">
      <text>
        <r>
          <rPr>
            <sz val="10"/>
            <color rgb="FF000000"/>
            <rFont val="Arial"/>
          </rPr>
          <t>lesson/unit plan</t>
        </r>
      </text>
    </comment>
    <comment ref="Q70" authorId="0">
      <text>
        <r>
          <rPr>
            <sz val="10"/>
            <color rgb="FF000000"/>
            <rFont val="Arial"/>
          </rPr>
          <t>Included in short form evaluation of Field Experience (BJT)</t>
        </r>
      </text>
    </comment>
    <comment ref="W70" authorId="0">
      <text>
        <r>
          <rPr>
            <sz val="10"/>
            <color rgb="FF000000"/>
            <rFont val="Arial"/>
          </rPr>
          <t>co-op eval (AG)</t>
        </r>
      </text>
    </comment>
    <comment ref="AF70" authorId="0">
      <text>
        <r>
          <rPr>
            <sz val="10"/>
            <color rgb="FF000000"/>
            <rFont val="Arial"/>
          </rPr>
          <t>coop eval</t>
        </r>
      </text>
    </comment>
    <comment ref="AI70" authorId="0">
      <text>
        <r>
          <rPr>
            <sz val="10"/>
            <color rgb="FF000000"/>
            <rFont val="Arial"/>
          </rPr>
          <t>Student Teacher Evaluation, Supervisor Feedback.  (BP, KK)</t>
        </r>
      </text>
    </comment>
    <comment ref="CK70" authorId="0">
      <text>
        <r>
          <rPr>
            <sz val="10"/>
            <color rgb="FF000000"/>
            <rFont val="Arial"/>
          </rPr>
          <t>professionalism standard</t>
        </r>
      </text>
    </comment>
    <comment ref="N71" authorId="0">
      <text>
        <r>
          <rPr>
            <sz val="10"/>
            <color rgb="FF000000"/>
            <rFont val="Arial"/>
          </rPr>
          <t>Writing skills evaluated in every written assignment (BJT)</t>
        </r>
      </text>
    </comment>
    <comment ref="Q71" authorId="0">
      <text>
        <r>
          <rPr>
            <sz val="10"/>
            <color rgb="FF000000"/>
            <rFont val="Arial"/>
          </rPr>
          <t>Included in short form evaluation of Field Experience (BJT)</t>
        </r>
      </text>
    </comment>
    <comment ref="W71" authorId="0">
      <text>
        <r>
          <rPr>
            <sz val="10"/>
            <color rgb="FF000000"/>
            <rFont val="Arial"/>
          </rPr>
          <t>co=op eval (AG)</t>
        </r>
      </text>
    </comment>
    <comment ref="AF71" authorId="0">
      <text>
        <r>
          <rPr>
            <sz val="10"/>
            <color rgb="FF000000"/>
            <rFont val="Arial"/>
          </rPr>
          <t>co-op eval (AG)</t>
        </r>
      </text>
    </comment>
    <comment ref="AI71" authorId="0">
      <text>
        <r>
          <rPr>
            <sz val="10"/>
            <color rgb="FF000000"/>
            <rFont val="Arial"/>
          </rPr>
          <t>Student Teacher Evaluation, Supervisor Feedback.  (BP, KK)</t>
        </r>
      </text>
    </comment>
    <comment ref="CE71" authorId="0">
      <text>
        <r>
          <rPr>
            <sz val="10"/>
            <color rgb="FF000000"/>
            <rFont val="Arial"/>
          </rPr>
          <t>Group teaches, activities and lesson plan development</t>
        </r>
      </text>
    </comment>
    <comment ref="CK71" authorId="0">
      <text>
        <r>
          <rPr>
            <sz val="10"/>
            <color rgb="FF000000"/>
            <rFont val="Arial"/>
          </rPr>
          <t>professionalism standard</t>
        </r>
      </text>
    </comment>
    <comment ref="Q72" authorId="0">
      <text>
        <r>
          <rPr>
            <sz val="10"/>
            <color rgb="FF000000"/>
            <rFont val="Arial"/>
          </rPr>
          <t>Included in short form evaluation of Field Experience (BJT)</t>
        </r>
      </text>
    </comment>
    <comment ref="Z72" authorId="0">
      <text>
        <r>
          <rPr>
            <sz val="10"/>
            <color rgb="FF000000"/>
            <rFont val="Arial"/>
          </rPr>
          <t>Extensive writing, annotated reading and grading by instructor.</t>
        </r>
      </text>
    </comment>
    <comment ref="AC72" authorId="0">
      <text>
        <r>
          <rPr>
            <sz val="10"/>
            <color rgb="FF000000"/>
            <rFont val="Arial"/>
          </rPr>
          <t>Take home essay final SO</t>
        </r>
      </text>
    </comment>
    <comment ref="AI72" authorId="0">
      <text>
        <r>
          <rPr>
            <sz val="10"/>
            <color rgb="FF000000"/>
            <rFont val="Arial"/>
          </rPr>
          <t>Student Teacher Evaluation, Supervisor Feedback.  (BP, KK)</t>
        </r>
      </text>
    </comment>
    <comment ref="CK72" authorId="0">
      <text>
        <r>
          <rPr>
            <sz val="10"/>
            <color rgb="FF000000"/>
            <rFont val="Arial"/>
          </rPr>
          <t>first day project</t>
        </r>
      </text>
    </comment>
    <comment ref="AI73" authorId="0">
      <text>
        <r>
          <rPr>
            <sz val="10"/>
            <color rgb="FF000000"/>
            <rFont val="Arial"/>
          </rPr>
          <t>WAR, Student Teacher Evaluation, Supervisor Feedback.  (BP KK)</t>
        </r>
      </text>
    </comment>
    <comment ref="CT73" authorId="0">
      <text>
        <r>
          <rPr>
            <sz val="10"/>
            <color rgb="FF000000"/>
            <rFont val="Arial"/>
          </rPr>
          <t>Literacy night or author talks at Plum Creek</t>
        </r>
      </text>
    </comment>
    <comment ref="Z74" authorId="0">
      <text>
        <r>
          <rPr>
            <sz val="10"/>
            <color rgb="FF000000"/>
            <rFont val="Arial"/>
          </rPr>
          <t>Extensive writing, annotated reading and grading by instructor.</t>
        </r>
      </text>
    </comment>
    <comment ref="AI74" authorId="0">
      <text>
        <r>
          <rPr>
            <sz val="10"/>
            <color rgb="FF000000"/>
            <rFont val="Arial"/>
          </rPr>
          <t>Student Teacher Evaluation, Supervisor Feedback</t>
        </r>
      </text>
    </comment>
    <comment ref="CE74" authorId="0">
      <text>
        <r>
          <rPr>
            <sz val="10"/>
            <color rgb="FF000000"/>
            <rFont val="Arial"/>
          </rPr>
          <t>In-class assignment that requires students to write a mission for a mock school, the qualities they value, and how physical education meets that school's overall mission</t>
        </r>
      </text>
    </comment>
    <comment ref="E75" authorId="0">
      <text>
        <r>
          <rPr>
            <sz val="10"/>
            <color rgb="FF000000"/>
            <rFont val="Arial"/>
          </rPr>
          <t xml:space="preserve">Teacher Interview Report. (BP, KK)
</t>
        </r>
      </text>
    </comment>
    <comment ref="H75" authorId="0">
      <text>
        <r>
          <rPr>
            <sz val="10"/>
            <color rgb="FF000000"/>
            <rFont val="Arial"/>
          </rPr>
          <t xml:space="preserve">Teacher Interview Report. (BP, KK)
</t>
        </r>
      </text>
    </comment>
    <comment ref="T75" authorId="0">
      <text>
        <r>
          <rPr>
            <sz val="10"/>
            <color rgb="FF000000"/>
            <rFont val="Arial"/>
          </rPr>
          <t>Tests</t>
        </r>
      </text>
    </comment>
    <comment ref="Z75" authorId="0">
      <text>
        <r>
          <rPr>
            <sz val="10"/>
            <color rgb="FF000000"/>
            <rFont val="Arial"/>
          </rPr>
          <t>Extensive writing, annotated reading and grading by instructor.</t>
        </r>
      </text>
    </comment>
    <comment ref="AI75" authorId="0">
      <text>
        <r>
          <rPr>
            <sz val="10"/>
            <color rgb="FF000000"/>
            <rFont val="Arial"/>
          </rPr>
          <t>Student Teacher Evaluation, Supervisor Feedback.  (BP, KK)</t>
        </r>
      </text>
    </comment>
    <comment ref="CE75" authorId="0">
      <text>
        <r>
          <rPr>
            <sz val="10"/>
            <color rgb="FF000000"/>
            <rFont val="Arial"/>
          </rPr>
          <t>students plan weekly homeschool lessons as a group</t>
        </r>
      </text>
    </comment>
    <comment ref="CW75" authorId="0">
      <text>
        <r>
          <rPr>
            <sz val="10"/>
            <color rgb="FF000000"/>
            <rFont val="Arial"/>
          </rPr>
          <t>Capstone evaluation</t>
        </r>
      </text>
    </comment>
    <comment ref="N76" authorId="0">
      <text>
        <r>
          <rPr>
            <sz val="10"/>
            <color rgb="FF000000"/>
            <rFont val="Arial"/>
          </rPr>
          <t>Collaborative activities included in lesson plan development.</t>
        </r>
      </text>
    </comment>
    <comment ref="T76" authorId="0">
      <text>
        <r>
          <rPr>
            <sz val="10"/>
            <color rgb="FF000000"/>
            <rFont val="Arial"/>
          </rPr>
          <t>tests</t>
        </r>
      </text>
    </comment>
    <comment ref="Z76" authorId="0">
      <text>
        <r>
          <rPr>
            <sz val="10"/>
            <color rgb="FF000000"/>
            <rFont val="Arial"/>
          </rPr>
          <t>Extensive writing, annotated reading and grading by instructor.</t>
        </r>
      </text>
    </comment>
    <comment ref="AI76" authorId="0">
      <text>
        <r>
          <rPr>
            <sz val="10"/>
            <color rgb="FF000000"/>
            <rFont val="Arial"/>
          </rPr>
          <t>WAR, Student Teacher Evaluation, Supervisor Feedback.  (BP KK)</t>
        </r>
      </text>
    </comment>
    <comment ref="CE76" authorId="0">
      <text>
        <r>
          <rPr>
            <sz val="10"/>
            <color rgb="FF000000"/>
            <rFont val="Arial"/>
          </rPr>
          <t>Weekly Home School teaches require collaboration with peers in development of lessons and weekly communication with parents about student needs and general support for physical education</t>
        </r>
      </text>
    </comment>
    <comment ref="N78" authorId="0">
      <text>
        <r>
          <rPr>
            <sz val="10"/>
            <color rgb="FF000000"/>
            <rFont val="Arial"/>
          </rPr>
          <t>Evaluated via student essays.</t>
        </r>
      </text>
    </comment>
    <comment ref="AC78" authorId="0">
      <text>
        <r>
          <rPr>
            <sz val="10"/>
            <color rgb="FF000000"/>
            <rFont val="Arial"/>
          </rPr>
          <t>Essay final,cross cultural paper, lens theory application SO</t>
        </r>
      </text>
    </comment>
    <comment ref="AI78" authorId="0">
      <text>
        <r>
          <rPr>
            <sz val="10"/>
            <color rgb="FF000000"/>
            <rFont val="Arial"/>
          </rPr>
          <t>Student Teacher Evaluation, Supervisor Feedback, Portfolio.  (BP, KK)</t>
        </r>
      </text>
    </comment>
    <comment ref="BS78" authorId="0">
      <text>
        <r>
          <rPr>
            <sz val="10"/>
            <color rgb="FF000000"/>
            <rFont val="Arial"/>
          </rPr>
          <t>Midterm and final questions, reflection-comprehension journals</t>
        </r>
      </text>
    </comment>
    <comment ref="AC79" authorId="0">
      <text>
        <r>
          <rPr>
            <sz val="10"/>
            <color rgb="FF000000"/>
            <rFont val="Arial"/>
          </rPr>
          <t>Lesson plan, DI application assignment (SO)</t>
        </r>
      </text>
    </comment>
    <comment ref="AI79" authorId="0">
      <text>
        <r>
          <rPr>
            <sz val="10"/>
            <color rgb="FF000000"/>
            <rFont val="Arial"/>
          </rPr>
          <t>Student Teacher Evaluation, Supervisor Feedback.  (BP, KK)</t>
        </r>
      </text>
    </comment>
    <comment ref="CB79" authorId="0">
      <text>
        <r>
          <rPr>
            <sz val="10"/>
            <color rgb="FF000000"/>
            <rFont val="Arial"/>
          </rPr>
          <t>element of lesson plans within unit plan</t>
        </r>
      </text>
    </comment>
    <comment ref="CE79" authorId="0">
      <text>
        <r>
          <rPr>
            <sz val="10"/>
            <color rgb="FF000000"/>
            <rFont val="Arial"/>
          </rPr>
          <t>In-Class activities and weekly lesson plans that require a lesson plan that "plans for the average, and accomodates up and down based on present level of students"</t>
        </r>
      </text>
    </comment>
    <comment ref="CK79" authorId="0">
      <text>
        <r>
          <rPr>
            <sz val="10"/>
            <color rgb="FF000000"/>
            <rFont val="Arial"/>
          </rPr>
          <t>lesson/unit plan</t>
        </r>
      </text>
    </comment>
    <comment ref="CQ79" authorId="0">
      <text>
        <r>
          <rPr>
            <sz val="10"/>
            <color rgb="FF000000"/>
            <rFont val="Arial"/>
          </rPr>
          <t>Lesson plans</t>
        </r>
      </text>
    </comment>
    <comment ref="CW79" authorId="0">
      <text>
        <r>
          <rPr>
            <sz val="10"/>
            <color rgb="FF000000"/>
            <rFont val="Arial"/>
          </rPr>
          <t>Capstone lesson plans</t>
        </r>
      </text>
    </comment>
    <comment ref="Z80" authorId="0">
      <text>
        <r>
          <rPr>
            <sz val="10"/>
            <color rgb="FF000000"/>
            <rFont val="Arial"/>
          </rPr>
          <t>Extensive writing, annotated reading and grading by instructor.</t>
        </r>
      </text>
    </comment>
    <comment ref="AC80" authorId="0">
      <text>
        <r>
          <rPr>
            <sz val="10"/>
            <color rgb="FF000000"/>
            <rFont val="Arial"/>
          </rPr>
          <t>Cross cultural paper, lens theory application SO</t>
        </r>
      </text>
    </comment>
    <comment ref="AI80" authorId="0">
      <text>
        <r>
          <rPr>
            <sz val="10"/>
            <color rgb="FF000000"/>
            <rFont val="Arial"/>
          </rPr>
          <t>Student Teacher Evaluation, Supervisor Feedback.  (BP, KK)</t>
        </r>
      </text>
    </comment>
    <comment ref="BS80" authorId="0">
      <text>
        <r>
          <rPr>
            <sz val="10"/>
            <color rgb="FF000000"/>
            <rFont val="Arial"/>
          </rPr>
          <t>Midterm and final questions, reflection-comprehension journal</t>
        </r>
      </text>
    </comment>
    <comment ref="CT80" authorId="0">
      <text>
        <r>
          <rPr>
            <sz val="10"/>
            <color rgb="FF000000"/>
            <rFont val="Arial"/>
          </rPr>
          <t>Practicum evaluation</t>
        </r>
      </text>
    </comment>
    <comment ref="CW80" authorId="0">
      <text>
        <r>
          <rPr>
            <sz val="10"/>
            <color rgb="FF000000"/>
            <rFont val="Arial"/>
          </rPr>
          <t>Capstone evaluation</t>
        </r>
      </text>
    </comment>
    <comment ref="Z81" authorId="0">
      <text>
        <r>
          <rPr>
            <sz val="10"/>
            <color rgb="FF000000"/>
            <rFont val="Arial"/>
          </rPr>
          <t>Extensive writing, annotated reading and grading by instructor.</t>
        </r>
      </text>
    </comment>
    <comment ref="AI81" authorId="0">
      <text>
        <r>
          <rPr>
            <sz val="10"/>
            <color rgb="FF000000"/>
            <rFont val="Arial"/>
          </rPr>
          <t>Student Teacher Evaluation, Supervisor Feedback.  (BP, KK)</t>
        </r>
      </text>
    </comment>
    <comment ref="CE81" authorId="0">
      <text>
        <r>
          <rPr>
            <sz val="10"/>
            <color rgb="FF000000"/>
            <rFont val="Arial"/>
          </rPr>
          <t>Collaboration with peers for lesson planning/teaching and collaboration with parents for home school teaches</t>
        </r>
      </text>
    </comment>
    <comment ref="CK81" authorId="0">
      <text>
        <r>
          <rPr>
            <sz val="10"/>
            <color rgb="FF000000"/>
            <rFont val="Arial"/>
          </rPr>
          <t>First Day Project</t>
        </r>
      </text>
    </comment>
    <comment ref="W83" authorId="0">
      <text>
        <r>
          <rPr>
            <sz val="10"/>
            <color rgb="FF000000"/>
            <rFont val="Arial"/>
          </rPr>
          <t>coop eval</t>
        </r>
      </text>
    </comment>
    <comment ref="AI83" authorId="0">
      <text>
        <r>
          <rPr>
            <sz val="10"/>
            <color rgb="FF000000"/>
            <rFont val="Arial"/>
          </rPr>
          <t>Student Teacher Evaluation, Supervisor Feedback.  (BP, KK)</t>
        </r>
      </text>
    </comment>
    <comment ref="CE83" authorId="0">
      <text>
        <r>
          <rPr>
            <sz val="10"/>
            <color rgb="FF000000"/>
            <rFont val="Arial"/>
          </rPr>
          <t>Weekly homeschool teaches</t>
        </r>
      </text>
    </comment>
    <comment ref="CH83" authorId="0">
      <text>
        <r>
          <rPr>
            <sz val="10"/>
            <color rgb="FF000000"/>
            <rFont val="Arial"/>
          </rPr>
          <t>Field Experience evaluation</t>
        </r>
      </text>
    </comment>
    <comment ref="K84" authorId="0">
      <text>
        <r>
          <rPr>
            <sz val="10"/>
            <color rgb="FF000000"/>
            <rFont val="Arial"/>
          </rPr>
          <t>technology project</t>
        </r>
      </text>
    </comment>
    <comment ref="N84" authorId="0">
      <text>
        <r>
          <rPr>
            <sz val="10"/>
            <color rgb="FF000000"/>
            <rFont val="Arial"/>
          </rPr>
          <t>Introduction of technology integration included as component in lesson plan assignment. (BJT)</t>
        </r>
      </text>
    </comment>
    <comment ref="W84" authorId="0">
      <text>
        <r>
          <rPr>
            <sz val="10"/>
            <color rgb="FF000000"/>
            <rFont val="Arial"/>
          </rPr>
          <t>coop eval</t>
        </r>
      </text>
    </comment>
    <comment ref="AI84" authorId="0">
      <text>
        <r>
          <rPr>
            <sz val="10"/>
            <color rgb="FF000000"/>
            <rFont val="Arial"/>
          </rPr>
          <t>Student Teacher Evaluation, Supervisor Feedback.  (BP, KK)</t>
        </r>
      </text>
    </comment>
    <comment ref="BS84" authorId="0">
      <text>
        <r>
          <rPr>
            <sz val="10"/>
            <color rgb="FF000000"/>
            <rFont val="Arial"/>
          </rPr>
          <t>Lesson plans, blog posts on use of technology in the classroom</t>
        </r>
      </text>
    </comment>
    <comment ref="AI85" authorId="0">
      <text>
        <r>
          <rPr>
            <sz val="10"/>
            <color rgb="FF000000"/>
            <rFont val="Arial"/>
          </rPr>
          <t>WAR, Student Teacher Evaluation, Supervisor Feedback.  (BP, KK)</t>
        </r>
      </text>
    </comment>
    <comment ref="CB85" authorId="0">
      <text>
        <r>
          <rPr>
            <sz val="10"/>
            <color rgb="FF000000"/>
            <rFont val="Arial"/>
          </rPr>
          <t xml:space="preserve">unit plan, group project; resource notebook
</t>
        </r>
      </text>
    </comment>
    <comment ref="CH85" authorId="0">
      <text>
        <r>
          <rPr>
            <sz val="10"/>
            <color rgb="FF000000"/>
            <rFont val="Arial"/>
          </rPr>
          <t>Field Experience evaluation</t>
        </r>
      </text>
    </comment>
    <comment ref="Z87" authorId="0">
      <text>
        <r>
          <rPr>
            <sz val="10"/>
            <color rgb="FF000000"/>
            <rFont val="Arial"/>
          </rPr>
          <t>Extensive writing, annotated reading and grading by instructor.</t>
        </r>
      </text>
    </comment>
    <comment ref="AI87" authorId="0">
      <text>
        <r>
          <rPr>
            <sz val="10"/>
            <color rgb="FF000000"/>
            <rFont val="Arial"/>
          </rPr>
          <t>Student Teacher Evaluation, Supervisor Feedback, Lesson Planning.  (BP, KK)</t>
        </r>
      </text>
    </comment>
    <comment ref="Z88" authorId="0">
      <text>
        <r>
          <rPr>
            <sz val="10"/>
            <color rgb="FF000000"/>
            <rFont val="Arial"/>
          </rPr>
          <t>Extensive writing, annotated reading and grading by instructor.</t>
        </r>
      </text>
    </comment>
    <comment ref="Z89" authorId="0">
      <text>
        <r>
          <rPr>
            <sz val="10"/>
            <color rgb="FF000000"/>
            <rFont val="Arial"/>
          </rPr>
          <t>Extensive writing, annotated reading and grading by instructor.</t>
        </r>
      </text>
    </comment>
    <comment ref="AI89" authorId="0">
      <text>
        <r>
          <rPr>
            <sz val="10"/>
            <color rgb="FF000000"/>
            <rFont val="Arial"/>
          </rPr>
          <t>Student Teacher Evaluation, Supervisor Feedback.  (BP, KK)</t>
        </r>
      </text>
    </comment>
    <comment ref="CE89" authorId="0">
      <text>
        <r>
          <rPr>
            <sz val="10"/>
            <color rgb="FF000000"/>
            <rFont val="Arial"/>
          </rPr>
          <t>Weekly "word of the day"</t>
        </r>
      </text>
    </comment>
    <comment ref="W90" authorId="0">
      <text>
        <r>
          <rPr>
            <sz val="10"/>
            <color rgb="FF000000"/>
            <rFont val="Arial"/>
          </rPr>
          <t>Coop eval</t>
        </r>
      </text>
    </comment>
    <comment ref="Z90" authorId="0">
      <text>
        <r>
          <rPr>
            <sz val="10"/>
            <color rgb="FF000000"/>
            <rFont val="Arial"/>
          </rPr>
          <t>Extensive writing, annotated reading and grading by instructor.</t>
        </r>
      </text>
    </comment>
    <comment ref="AI90" authorId="0">
      <text>
        <r>
          <rPr>
            <sz val="10"/>
            <color rgb="FF000000"/>
            <rFont val="Arial"/>
          </rPr>
          <t>Student Teacher Evaluation, Supervisor Feedback.  (BP, KK)</t>
        </r>
      </text>
    </comment>
    <comment ref="CE90" authorId="0">
      <text>
        <r>
          <rPr>
            <sz val="10"/>
            <color rgb="FF000000"/>
            <rFont val="Arial"/>
          </rPr>
          <t>discussions regarding "wanting to serve" as a reason for teaching</t>
        </r>
      </text>
    </comment>
    <comment ref="Z91" authorId="0">
      <text>
        <r>
          <rPr>
            <sz val="10"/>
            <color rgb="FF000000"/>
            <rFont val="Arial"/>
          </rPr>
          <t>Extensive writing, annotated reading and grading by instructor.</t>
        </r>
      </text>
    </comment>
    <comment ref="AI91" authorId="0">
      <text>
        <r>
          <rPr>
            <sz val="10"/>
            <color rgb="FF000000"/>
            <rFont val="Arial"/>
          </rPr>
          <t>Student Teacher Evaluation, Supervisor Feedback.  (BP, KK)</t>
        </r>
      </text>
    </comment>
    <comment ref="CK91" authorId="0">
      <text>
        <r>
          <rPr>
            <sz val="10"/>
            <color rgb="FF000000"/>
            <rFont val="Arial"/>
          </rPr>
          <t>lesson/unit plan</t>
        </r>
      </text>
    </comment>
    <comment ref="W92" authorId="0">
      <text>
        <r>
          <rPr>
            <sz val="10"/>
            <color rgb="FF000000"/>
            <rFont val="Arial"/>
          </rPr>
          <t>coop eval</t>
        </r>
      </text>
    </comment>
    <comment ref="Z92" authorId="0">
      <text>
        <r>
          <rPr>
            <sz val="10"/>
            <color rgb="FF000000"/>
            <rFont val="Arial"/>
          </rPr>
          <t>Extensive writing, annotated reading and grading by instructor.</t>
        </r>
      </text>
    </comment>
    <comment ref="CE92" authorId="0">
      <text>
        <r>
          <rPr>
            <sz val="10"/>
            <color rgb="FF000000"/>
            <rFont val="Arial"/>
          </rPr>
          <t>Reading quizes and discussions regarding the Buckley Ammendment</t>
        </r>
      </text>
    </comment>
    <comment ref="K93" authorId="0">
      <text>
        <r>
          <rPr>
            <sz val="10"/>
            <color rgb="FF000000"/>
            <rFont val="Arial"/>
          </rPr>
          <t>lecture, class discussion</t>
        </r>
      </text>
    </comment>
    <comment ref="W93" authorId="0">
      <text>
        <r>
          <rPr>
            <sz val="10"/>
            <color rgb="FF000000"/>
            <rFont val="Arial"/>
          </rPr>
          <t>Coope eval</t>
        </r>
      </text>
    </comment>
    <comment ref="AI93" authorId="0">
      <text>
        <r>
          <rPr>
            <sz val="10"/>
            <color rgb="FF000000"/>
            <rFont val="Arial"/>
          </rPr>
          <t>Student Teacher Evaluation, Supervisor Feedback.  (BP, KK)</t>
        </r>
      </text>
    </comment>
    <comment ref="CE93" authorId="0">
      <text>
        <r>
          <rPr>
            <sz val="10"/>
            <color rgb="FF000000"/>
            <rFont val="Arial"/>
          </rPr>
          <t>quiz over the 'rights and responsiblities' of a teacher</t>
        </r>
      </text>
    </comment>
    <comment ref="CT93" authorId="0">
      <text>
        <r>
          <rPr>
            <sz val="10"/>
            <color rgb="FF000000"/>
            <rFont val="Arial"/>
          </rPr>
          <t>Practicum evaluation</t>
        </r>
      </text>
    </comment>
    <comment ref="CW93" authorId="0">
      <text>
        <r>
          <rPr>
            <sz val="10"/>
            <color rgb="FF000000"/>
            <rFont val="Arial"/>
          </rPr>
          <t>Capstone evaluation</t>
        </r>
      </text>
    </comment>
    <comment ref="W97" authorId="0">
      <text>
        <r>
          <rPr>
            <sz val="10"/>
            <color rgb="FF000000"/>
            <rFont val="Arial"/>
          </rPr>
          <t>coop eval</t>
        </r>
      </text>
    </comment>
    <comment ref="AI97" authorId="0">
      <text>
        <r>
          <rPr>
            <sz val="10"/>
            <color rgb="FF000000"/>
            <rFont val="Arial"/>
          </rPr>
          <t>Student Teacher Evaluation, Supervisor Feedback.  (BP, KK)</t>
        </r>
      </text>
    </comment>
    <comment ref="BS97" authorId="0">
      <text>
        <r>
          <rPr>
            <sz val="10"/>
            <color rgb="FF000000"/>
            <rFont val="Arial"/>
          </rPr>
          <t>Lesson plans, exams</t>
        </r>
      </text>
    </comment>
    <comment ref="BV97" authorId="0">
      <text>
        <r>
          <rPr>
            <sz val="10"/>
            <color rgb="FF000000"/>
            <rFont val="Arial"/>
          </rPr>
          <t>Discipline based art education unit plan. Student engages in multiple art making exercises.</t>
        </r>
      </text>
    </comment>
    <comment ref="CB97" authorId="0">
      <text>
        <r>
          <rPr>
            <sz val="10"/>
            <color rgb="FF000000"/>
            <rFont val="Arial"/>
          </rPr>
          <t xml:space="preserve">unit plan, group project; </t>
        </r>
      </text>
    </comment>
    <comment ref="CE97" authorId="0">
      <text>
        <r>
          <rPr>
            <sz val="10"/>
            <color rgb="FF000000"/>
            <rFont val="Arial"/>
          </rPr>
          <t>Weekly quizzes, 8 lesson plans, 1 year plan and 1 unit plan</t>
        </r>
      </text>
    </comment>
    <comment ref="CQ97" authorId="0">
      <text>
        <r>
          <rPr>
            <sz val="10"/>
            <color rgb="FF000000"/>
            <rFont val="Arial"/>
          </rPr>
          <t>Lesson plans</t>
        </r>
      </text>
    </comment>
    <comment ref="CW97" authorId="0">
      <text>
        <r>
          <rPr>
            <sz val="10"/>
            <color rgb="FF000000"/>
            <rFont val="Arial"/>
          </rPr>
          <t>Capstone lesson plans</t>
        </r>
      </text>
    </comment>
    <comment ref="AI98" authorId="0">
      <text>
        <r>
          <rPr>
            <sz val="10"/>
            <color rgb="FF000000"/>
            <rFont val="Arial"/>
          </rPr>
          <t>Student Teacher Evaluation, Supervisor Feedback.  (BP, KK)</t>
        </r>
      </text>
    </comment>
    <comment ref="BS98" authorId="0">
      <text>
        <r>
          <rPr>
            <sz val="10"/>
            <color rgb="FF000000"/>
            <rFont val="Arial"/>
          </rPr>
          <t>Lesson plans, exams</t>
        </r>
      </text>
    </comment>
    <comment ref="CB98" authorId="0">
      <text>
        <r>
          <rPr>
            <sz val="10"/>
            <color rgb="FF000000"/>
            <rFont val="Arial"/>
          </rPr>
          <t>integration plan as part of unit plan</t>
        </r>
      </text>
    </comment>
    <comment ref="CE98" authorId="0">
      <text>
        <r>
          <rPr>
            <sz val="10"/>
            <color rgb="FF000000"/>
            <rFont val="Arial"/>
          </rPr>
          <t>quiz regarding integration and activity where students appropriately 'teach 2 things at once'</t>
        </r>
      </text>
    </comment>
    <comment ref="CK98" authorId="0">
      <text>
        <r>
          <rPr>
            <sz val="10"/>
            <color rgb="FF000000"/>
            <rFont val="Arial"/>
          </rPr>
          <t>unit plan/presentations</t>
        </r>
      </text>
    </comment>
    <comment ref="CQ98" authorId="0">
      <text>
        <r>
          <rPr>
            <sz val="10"/>
            <color rgb="FF000000"/>
            <rFont val="Arial"/>
          </rPr>
          <t>Lesson plans</t>
        </r>
      </text>
    </comment>
    <comment ref="CW98" authorId="0">
      <text>
        <r>
          <rPr>
            <sz val="10"/>
            <color rgb="FF000000"/>
            <rFont val="Arial"/>
          </rPr>
          <t>Capstone lesson plans</t>
        </r>
      </text>
    </comment>
    <comment ref="E101" authorId="0">
      <text>
        <r>
          <rPr>
            <sz val="10"/>
            <color rgb="FF000000"/>
            <rFont val="Arial"/>
          </rPr>
          <t>Discussion postings. (BP, KK)</t>
        </r>
      </text>
    </comment>
    <comment ref="H101" authorId="0">
      <text>
        <r>
          <rPr>
            <sz val="10"/>
            <color rgb="FF000000"/>
            <rFont val="Arial"/>
          </rPr>
          <t>Field Experience reflections and discussion postings. (BP, KK)</t>
        </r>
      </text>
    </comment>
    <comment ref="W101" authorId="0">
      <text>
        <r>
          <rPr>
            <sz val="10"/>
            <color rgb="FF000000"/>
            <rFont val="Arial"/>
          </rPr>
          <t>coop eval</t>
        </r>
      </text>
    </comment>
    <comment ref="CT101" authorId="0">
      <text>
        <r>
          <rPr>
            <sz val="10"/>
            <color rgb="FF000000"/>
            <rFont val="Arial"/>
          </rPr>
          <t>Practicum log</t>
        </r>
      </text>
    </comment>
    <comment ref="CW101" authorId="0">
      <text>
        <r>
          <rPr>
            <sz val="10"/>
            <color rgb="FF000000"/>
            <rFont val="Arial"/>
          </rPr>
          <t>Capstone reflection</t>
        </r>
      </text>
    </comment>
    <comment ref="E102" authorId="0">
      <text>
        <r>
          <rPr>
            <sz val="10"/>
            <color rgb="FF000000"/>
            <rFont val="Arial"/>
          </rPr>
          <t>Classroom discussion, field experience reflections, dicussion postings. (BP, KK)</t>
        </r>
      </text>
    </comment>
    <comment ref="H102" authorId="0">
      <text>
        <r>
          <rPr>
            <sz val="10"/>
            <color rgb="FF000000"/>
            <rFont val="Arial"/>
          </rPr>
          <t>Classroom discussion, field experience reflections, dicussion postings. (BP, KK)</t>
        </r>
      </text>
    </comment>
    <comment ref="K102" authorId="0">
      <text>
        <r>
          <rPr>
            <sz val="10"/>
            <color rgb="FF000000"/>
            <rFont val="Arial"/>
          </rPr>
          <t>case study reflection</t>
        </r>
      </text>
    </comment>
    <comment ref="N102" authorId="0">
      <text>
        <r>
          <rPr>
            <sz val="10"/>
            <color rgb="FF000000"/>
            <rFont val="Arial"/>
          </rPr>
          <t>Written reflections required for field experiences.</t>
        </r>
      </text>
    </comment>
    <comment ref="Q102" authorId="0">
      <text>
        <r>
          <rPr>
            <sz val="10"/>
            <color rgb="FF000000"/>
            <rFont val="Arial"/>
          </rPr>
          <t>Field Experience reflection journals.</t>
        </r>
      </text>
    </comment>
    <comment ref="W102" authorId="0">
      <text>
        <r>
          <rPr>
            <sz val="10"/>
            <color rgb="FF000000"/>
            <rFont val="Arial"/>
          </rPr>
          <t>Reflection or log</t>
        </r>
      </text>
    </comment>
    <comment ref="AI102" authorId="0">
      <text>
        <r>
          <rPr>
            <sz val="10"/>
            <color rgb="FF000000"/>
            <rFont val="Arial"/>
          </rPr>
          <t>Lesson Planning, WAR.  (BP KK)</t>
        </r>
      </text>
    </comment>
    <comment ref="BS102" authorId="0">
      <text>
        <r>
          <rPr>
            <sz val="10"/>
            <color rgb="FF000000"/>
            <rFont val="Arial"/>
          </rPr>
          <t xml:space="preserve">Reflection-comprehension journals
Resolve
</t>
        </r>
      </text>
    </comment>
    <comment ref="BV102" authorId="0">
      <text>
        <r>
          <rPr>
            <sz val="10"/>
            <color rgb="FF000000"/>
            <rFont val="Arial"/>
          </rPr>
          <t>Weekly journal assignments based on devotional written by a seasoned Christian teacher. Causes students to reflect on the issues they are thinking about and may be challenged by.</t>
        </r>
      </text>
    </comment>
    <comment ref="CB102" authorId="0">
      <text>
        <r>
          <rPr>
            <sz val="10"/>
            <color rgb="FF000000"/>
            <rFont val="Arial"/>
          </rPr>
          <t>journal article reflection on application to one's profession; reflection in unit plan</t>
        </r>
      </text>
    </comment>
    <comment ref="CE102" authorId="0">
      <text>
        <r>
          <rPr>
            <sz val="10"/>
            <color rgb="FF000000"/>
            <rFont val="Arial"/>
          </rPr>
          <t>weekly refletions for homeschool teaches</t>
        </r>
      </text>
    </comment>
    <comment ref="CQ102" authorId="0">
      <text>
        <r>
          <rPr>
            <sz val="10"/>
            <color rgb="FF000000"/>
            <rFont val="Arial"/>
          </rPr>
          <t>Journal</t>
        </r>
      </text>
    </comment>
    <comment ref="CT102" authorId="0">
      <text>
        <r>
          <rPr>
            <sz val="10"/>
            <color rgb="FF000000"/>
            <rFont val="Arial"/>
          </rPr>
          <t>Log</t>
        </r>
      </text>
    </comment>
    <comment ref="CW102" authorId="0">
      <text>
        <r>
          <rPr>
            <sz val="10"/>
            <color rgb="FF000000"/>
            <rFont val="Arial"/>
          </rPr>
          <t>Capstone reflection</t>
        </r>
      </text>
    </comment>
    <comment ref="W103" authorId="0">
      <text>
        <r>
          <rPr>
            <sz val="10"/>
            <color rgb="FF000000"/>
            <rFont val="Arial"/>
          </rPr>
          <t>coop eval</t>
        </r>
      </text>
    </comment>
    <comment ref="Z103" authorId="0">
      <text>
        <r>
          <rPr>
            <sz val="10"/>
            <color rgb="FF000000"/>
            <rFont val="Arial"/>
          </rPr>
          <t>Extensive writing, annotated reading and grading by instructor.</t>
        </r>
      </text>
    </comment>
    <comment ref="AI103" authorId="0">
      <text>
        <r>
          <rPr>
            <sz val="10"/>
            <color rgb="FF000000"/>
            <rFont val="Arial"/>
          </rPr>
          <t>Student Teacher Evaluation, Supervisor Feedback.  (BP, KK)</t>
        </r>
      </text>
    </comment>
    <comment ref="CE103" authorId="0">
      <text>
        <r>
          <rPr>
            <sz val="10"/>
            <color rgb="FF000000"/>
            <rFont val="Arial"/>
          </rPr>
          <t>discussions of research regarding the importance of physical education to share for adminstrative support</t>
        </r>
      </text>
    </comment>
    <comment ref="AI106" authorId="0">
      <text>
        <r>
          <rPr>
            <sz val="10"/>
            <color rgb="FF000000"/>
            <rFont val="Arial"/>
          </rPr>
          <t>Portfolio. (BP KK)</t>
        </r>
      </text>
    </comment>
    <comment ref="CE106" authorId="0">
      <text>
        <r>
          <rPr>
            <sz val="10"/>
            <color rgb="FF000000"/>
            <rFont val="Arial"/>
          </rPr>
          <t xml:space="preserve">discussion of AAHPERD, NASPE and research assignmet
</t>
        </r>
      </text>
    </comment>
    <comment ref="E107" authorId="0">
      <text>
        <r>
          <rPr>
            <sz val="10"/>
            <color rgb="FF000000"/>
            <rFont val="Arial"/>
          </rPr>
          <t>Shadow Day experience and presentations. (BP, KK)</t>
        </r>
      </text>
    </comment>
    <comment ref="H107" authorId="0">
      <text>
        <r>
          <rPr>
            <sz val="10"/>
            <color rgb="FF000000"/>
            <rFont val="Arial"/>
          </rPr>
          <t>Shadow Day experience and presentations. (BP, KK)</t>
        </r>
      </text>
    </comment>
    <comment ref="W107" authorId="0">
      <text>
        <r>
          <rPr>
            <sz val="10"/>
            <color rgb="FF000000"/>
            <rFont val="Arial"/>
          </rPr>
          <t>coop eval</t>
        </r>
      </text>
    </comment>
    <comment ref="AI107" authorId="0">
      <text>
        <r>
          <rPr>
            <sz val="10"/>
            <color rgb="FF000000"/>
            <rFont val="Arial"/>
          </rPr>
          <t>Student Teacher Evaluation, Supervisor Feedback.  (BP, KK)</t>
        </r>
      </text>
    </comment>
    <comment ref="CB107" authorId="0">
      <text>
        <r>
          <rPr>
            <sz val="10"/>
            <color rgb="FF000000"/>
            <rFont val="Arial"/>
          </rPr>
          <t>group project</t>
        </r>
      </text>
    </comment>
    <comment ref="CE107" authorId="0">
      <text>
        <r>
          <rPr>
            <sz val="10"/>
            <color rgb="FF000000"/>
            <rFont val="Arial"/>
          </rPr>
          <t>weekly group lesson teaches to  homeschool children</t>
        </r>
      </text>
    </comment>
    <comment ref="AI108" authorId="0">
      <text>
        <r>
          <rPr>
            <sz val="10"/>
            <color rgb="FF000000"/>
            <rFont val="Arial"/>
          </rPr>
          <t>Portfolio, Cooperating teacher feedback, Student Teaching Evaluations. (BP KK)</t>
        </r>
      </text>
    </comment>
  </commentList>
</comments>
</file>

<file path=xl/comments5.xml><?xml version="1.0" encoding="utf-8"?>
<comments xmlns="http://schemas.openxmlformats.org/spreadsheetml/2006/main">
  <authors>
    <author/>
  </authors>
  <commentList>
    <comment ref="AI8" authorId="0">
      <text>
        <r>
          <rPr>
            <sz val="10"/>
            <color rgb="FF000000"/>
            <rFont val="Arial"/>
          </rPr>
          <t>ST Evaluation. (BP, KK)</t>
        </r>
      </text>
    </comment>
    <comment ref="BD8" authorId="0">
      <text>
        <r>
          <rPr>
            <sz val="10"/>
            <color rgb="FF000000"/>
            <rFont val="Arial"/>
          </rPr>
          <t xml:space="preserve">TWS (SO)
</t>
        </r>
      </text>
    </comment>
    <comment ref="K9" authorId="0">
      <text>
        <r>
          <rPr>
            <sz val="10"/>
            <color rgb="FF000000"/>
            <rFont val="Arial"/>
          </rPr>
          <t>Take Home Final Exam - personal philosophy of education (SO)</t>
        </r>
      </text>
    </comment>
    <comment ref="Z9" authorId="0">
      <text>
        <r>
          <rPr>
            <sz val="10"/>
            <color rgb="FF000000"/>
            <rFont val="Arial"/>
          </rPr>
          <t>Extensive writing, annotated reading and grading by instructor.</t>
        </r>
      </text>
    </comment>
    <comment ref="AC9" authorId="0">
      <text>
        <r>
          <rPr>
            <sz val="10"/>
            <color rgb="FF000000"/>
            <rFont val="Arial"/>
          </rPr>
          <t>Cross cultural paper - reflection on teaching diverse students (AG)SO</t>
        </r>
      </text>
    </comment>
    <comment ref="AI9" authorId="0">
      <text>
        <r>
          <rPr>
            <sz val="10"/>
            <color rgb="FF000000"/>
            <rFont val="Arial"/>
          </rPr>
          <t>Portfolio, Check point #2. (BP, KK)</t>
        </r>
      </text>
    </comment>
    <comment ref="AL9" authorId="0">
      <text>
        <r>
          <rPr>
            <sz val="10"/>
            <color rgb="FF000000"/>
            <rFont val="Arial"/>
          </rPr>
          <t>Students are required to submit a philosophy statement on "language learners and language teaching and learning" at the end of the semester as part of a mini-portfolio.</t>
        </r>
      </text>
    </comment>
    <comment ref="AX9" authorId="0">
      <text>
        <r>
          <rPr>
            <sz val="10"/>
            <color rgb="FF000000"/>
            <rFont val="Arial"/>
          </rPr>
          <t>Students write an "Initial Teaching Philosophy" which, at a minimum answers 4 questions...1) Why do you want to be a teacher, 2) How will your values influence your teaching, 3) What will your typical class look like, and 4) What do you want your students to learn and how will you know it was learned?</t>
        </r>
      </text>
    </comment>
    <comment ref="AI10" authorId="0">
      <text>
        <r>
          <rPr>
            <sz val="10"/>
            <color rgb="FF000000"/>
            <rFont val="Arial"/>
          </rPr>
          <t>Student Teacher Orientation Presentations. (BP, KK)</t>
        </r>
      </text>
    </comment>
    <comment ref="AL10" authorId="0">
      <text>
        <r>
          <rPr>
            <sz val="10"/>
            <color rgb="FF000000"/>
            <rFont val="Arial"/>
          </rPr>
          <t>Students take two midterms and a final exam; students assemble a "toolkit" of ESL teaching methods for the various core skills (reading, writing, listening, and speaking)</t>
        </r>
      </text>
    </comment>
    <comment ref="AO10" authorId="0">
      <text>
        <r>
          <rPr>
            <sz val="10"/>
            <color rgb="FF000000"/>
            <rFont val="Arial"/>
          </rPr>
          <t>Extensive coverage of discipline based art education. Students research and peer teach a comprehensive lesson.</t>
        </r>
      </text>
    </comment>
    <comment ref="AR10" authorId="0">
      <text>
        <r>
          <rPr>
            <sz val="10"/>
            <color rgb="FF000000"/>
            <rFont val="Arial"/>
          </rPr>
          <t>We cover extensive content area material.  Students are assessed through written exams and an oral presentation.</t>
        </r>
      </text>
    </comment>
    <comment ref="AU10" authorId="0">
      <text>
        <r>
          <rPr>
            <sz val="10"/>
            <color rgb="FF000000"/>
            <rFont val="Arial"/>
          </rPr>
          <t>Unit plan; group presentation of content area with individual activity taught.</t>
        </r>
      </text>
    </comment>
    <comment ref="AX10" authorId="0">
      <text>
        <r>
          <rPr>
            <sz val="10"/>
            <color rgb="FF000000"/>
            <rFont val="Arial"/>
          </rPr>
          <t>Not so much vocab, but assessed by group activities, home school lesson teaches and accompanied lesson plans, and a research paper</t>
        </r>
      </text>
    </comment>
    <comment ref="BD10" authorId="0">
      <text>
        <r>
          <rPr>
            <sz val="10"/>
            <color rgb="FF000000"/>
            <rFont val="Arial"/>
          </rPr>
          <t>formative assessments - lesson plans, Ven diagrams, not heavily assessed</t>
        </r>
      </text>
    </comment>
    <comment ref="BJ10" authorId="0">
      <text>
        <r>
          <rPr>
            <sz val="10"/>
            <color rgb="FF000000"/>
            <rFont val="Arial"/>
          </rPr>
          <t>Vocabulary lesson plan
Comprehension lesson plan</t>
        </r>
      </text>
    </comment>
    <comment ref="BP10" authorId="0">
      <text>
        <r>
          <rPr>
            <sz val="10"/>
            <color rgb="FF000000"/>
            <rFont val="Arial"/>
          </rPr>
          <t>Capstone lesson plans; comprehension and vocabulary should be evident</t>
        </r>
      </text>
    </comment>
    <comment ref="T11" authorId="0">
      <text>
        <r>
          <rPr>
            <sz val="10"/>
            <color rgb="FF000000"/>
            <rFont val="Arial"/>
          </rPr>
          <t>Pre-referral plans</t>
        </r>
      </text>
    </comment>
    <comment ref="Z11" authorId="0">
      <text>
        <r>
          <rPr>
            <sz val="10"/>
            <color rgb="FF000000"/>
            <rFont val="Arial"/>
          </rPr>
          <t>Extensive writing, annotated reading and grading by instructor.</t>
        </r>
      </text>
    </comment>
    <comment ref="AC11" authorId="0">
      <text>
        <r>
          <rPr>
            <sz val="10"/>
            <color rgb="FF000000"/>
            <rFont val="Arial"/>
          </rPr>
          <t>DI application assignment, group presentation (SO)</t>
        </r>
      </text>
    </comment>
    <comment ref="AI11" authorId="0">
      <text>
        <r>
          <rPr>
            <sz val="10"/>
            <color rgb="FF000000"/>
            <rFont val="Arial"/>
          </rPr>
          <t>TWS, Lesson Planning, Portfolio. (BP, KK)</t>
        </r>
      </text>
    </comment>
    <comment ref="AL11" authorId="0">
      <text>
        <r>
          <rPr>
            <sz val="10"/>
            <color rgb="FF000000"/>
            <rFont val="Arial"/>
          </rPr>
          <t>Students read and present the results of a research article and relate the material to what we are discussing in class.</t>
        </r>
      </text>
    </comment>
    <comment ref="AX11" authorId="0">
      <text>
        <r>
          <rPr>
            <sz val="10"/>
            <color rgb="FF000000"/>
            <rFont val="Arial"/>
          </rPr>
          <t>develop assessments and write myth essay based on best practices and NASPE guidelines</t>
        </r>
      </text>
    </comment>
    <comment ref="BD11" authorId="0">
      <text>
        <r>
          <rPr>
            <sz val="10"/>
            <color rgb="FF000000"/>
            <rFont val="Arial"/>
          </rPr>
          <t xml:space="preserve">lesson plans (math, music,science) unit plan (Science,SS)- not a strong assessment of outcome  </t>
        </r>
      </text>
    </comment>
    <comment ref="BJ11" authorId="0">
      <text>
        <r>
          <rPr>
            <sz val="10"/>
            <color rgb="FF000000"/>
            <rFont val="Arial"/>
          </rPr>
          <t>Running record</t>
        </r>
      </text>
    </comment>
    <comment ref="BP11" authorId="0">
      <text>
        <r>
          <rPr>
            <sz val="10"/>
            <color rgb="FF000000"/>
            <rFont val="Arial"/>
          </rPr>
          <t>Capstone lesson plan</t>
        </r>
      </text>
    </comment>
    <comment ref="N12" authorId="0">
      <text>
        <r>
          <rPr>
            <sz val="10"/>
            <color rgb="FF000000"/>
            <rFont val="Arial"/>
          </rPr>
          <t xml:space="preserve">Assessed via objective exam (Quiz, midterm &amp; final) and included in Lesson plan criteria--Bernard Tonjes
</t>
        </r>
      </text>
    </comment>
    <comment ref="T12" authorId="0">
      <text>
        <r>
          <rPr>
            <sz val="10"/>
            <color rgb="FF000000"/>
            <rFont val="Arial"/>
          </rPr>
          <t>Quizzes/exams (AG)</t>
        </r>
      </text>
    </comment>
    <comment ref="W12" authorId="0">
      <text>
        <r>
          <rPr>
            <sz val="10"/>
            <color rgb="FF000000"/>
            <rFont val="Arial"/>
          </rPr>
          <t>Observation of students with special needs (AG)</t>
        </r>
      </text>
    </comment>
    <comment ref="AC12" authorId="0">
      <text>
        <r>
          <rPr>
            <sz val="10"/>
            <color rgb="FF000000"/>
            <rFont val="Arial"/>
          </rPr>
          <t xml:space="preserve">Take home essay final SO </t>
        </r>
      </text>
    </comment>
    <comment ref="AF12" authorId="0">
      <text>
        <r>
          <rPr>
            <sz val="10"/>
            <color rgb="FF000000"/>
            <rFont val="Arial"/>
          </rPr>
          <t>Cross cultural paper, Lens Theory application(AG)</t>
        </r>
      </text>
    </comment>
    <comment ref="AI12" authorId="0">
      <text>
        <r>
          <rPr>
            <sz val="10"/>
            <color rgb="FF000000"/>
            <rFont val="Arial"/>
          </rPr>
          <t>TWS, Lesson Planning, Portfolio. (BP, KK)</t>
        </r>
      </text>
    </comment>
    <comment ref="AL12" authorId="0">
      <text>
        <r>
          <rPr>
            <sz val="10"/>
            <color rgb="FF000000"/>
            <rFont val="Arial"/>
          </rPr>
          <t>Scenarios related to this issue appear in the midterms and final for the class.</t>
        </r>
      </text>
    </comment>
    <comment ref="AO12" authorId="0">
      <text>
        <r>
          <rPr>
            <sz val="10"/>
            <color rgb="FF000000"/>
            <rFont val="Arial"/>
          </rPr>
          <t xml:space="preserve">Study of the developmental stages of development in children. Use of indicator sheet to assess understanding and connection between theory and practice. </t>
        </r>
      </text>
    </comment>
    <comment ref="AU12" authorId="0">
      <text>
        <r>
          <rPr>
            <sz val="10"/>
            <color rgb="FF000000"/>
            <rFont val="Arial"/>
          </rPr>
          <t>Group Project - Who are we teaching; Final exam question</t>
        </r>
      </text>
    </comment>
    <comment ref="AX12" authorId="0">
      <text>
        <r>
          <rPr>
            <sz val="10"/>
            <color rgb="FF000000"/>
            <rFont val="Arial"/>
          </rPr>
          <t>Reading Quizzes and Lesson Plans that must reflect principles of motor development (e.g., boys and girls are more alike than different)</t>
        </r>
      </text>
    </comment>
    <comment ref="BF12" authorId="0">
      <text>
        <r>
          <rPr>
            <sz val="10"/>
            <color rgb="FF000000"/>
            <rFont val="Arial"/>
          </rPr>
          <t>Weekly observations, learning prescriptions 
AOliver</t>
        </r>
      </text>
    </comment>
    <comment ref="BP12" authorId="0">
      <text>
        <r>
          <rPr>
            <sz val="10"/>
            <color rgb="FF000000"/>
            <rFont val="Arial"/>
          </rPr>
          <t>Capstone reflection</t>
        </r>
      </text>
    </comment>
    <comment ref="K13" authorId="0">
      <text>
        <r>
          <rPr>
            <sz val="10"/>
            <color rgb="FF000000"/>
            <rFont val="Arial"/>
          </rPr>
          <t>Case Studies, reflections, poverty simulation</t>
        </r>
      </text>
    </comment>
    <comment ref="N13" authorId="0">
      <text>
        <r>
          <rPr>
            <sz val="10"/>
            <color rgb="FF000000"/>
            <rFont val="Arial"/>
          </rPr>
          <t xml:space="preserve">
Journal Essays--Bernard Tonjes
</t>
        </r>
      </text>
    </comment>
    <comment ref="T13" authorId="0">
      <text>
        <r>
          <rPr>
            <sz val="10"/>
            <color rgb="FF000000"/>
            <rFont val="Arial"/>
          </rPr>
          <t>tests/quizzes, article abstract</t>
        </r>
      </text>
    </comment>
    <comment ref="AC13" authorId="0">
      <text>
        <r>
          <rPr>
            <sz val="10"/>
            <color rgb="FF000000"/>
            <rFont val="Arial"/>
          </rPr>
          <t>Take home essay final. Cross cultural paper (SO)</t>
        </r>
      </text>
    </comment>
    <comment ref="AF13" authorId="0">
      <text>
        <r>
          <rPr>
            <sz val="10"/>
            <color rgb="FF000000"/>
            <rFont val="Arial"/>
          </rPr>
          <t>Cross cultural paper, Lens theory application (AG)</t>
        </r>
      </text>
    </comment>
    <comment ref="AI13" authorId="0">
      <text>
        <r>
          <rPr>
            <sz val="10"/>
            <color rgb="FF000000"/>
            <rFont val="Arial"/>
          </rPr>
          <t>TWS, Lesson Planning, Portfolio. (BP, KK)</t>
        </r>
      </text>
    </comment>
    <comment ref="AL13" authorId="0">
      <text>
        <r>
          <rPr>
            <sz val="10"/>
            <color rgb="FF000000"/>
            <rFont val="Arial"/>
          </rPr>
          <t>Scenarios related to the effect of culture and society make up part of the midterms and final for this class.</t>
        </r>
      </text>
    </comment>
    <comment ref="BP13" authorId="0">
      <text>
        <r>
          <rPr>
            <sz val="10"/>
            <color rgb="FF000000"/>
            <rFont val="Arial"/>
          </rPr>
          <t>Capstone reflection</t>
        </r>
      </text>
    </comment>
    <comment ref="K14" authorId="0">
      <text>
        <r>
          <rPr>
            <sz val="10"/>
            <color rgb="FF000000"/>
            <rFont val="Arial"/>
          </rPr>
          <t>lecture, class discussion</t>
        </r>
      </text>
    </comment>
    <comment ref="N14" authorId="0">
      <text>
        <r>
          <rPr>
            <sz val="10"/>
            <color rgb="FF000000"/>
            <rFont val="Arial"/>
          </rPr>
          <t>Curriculum standards required in lesson plan: Present or not (BJT)</t>
        </r>
      </text>
    </comment>
    <comment ref="T14" authorId="0">
      <text>
        <r>
          <rPr>
            <sz val="10"/>
            <color rgb="FF000000"/>
            <rFont val="Arial"/>
          </rPr>
          <t>article abstract</t>
        </r>
      </text>
    </comment>
    <comment ref="Z14" authorId="0">
      <text>
        <r>
          <rPr>
            <sz val="10"/>
            <color rgb="FF000000"/>
            <rFont val="Arial"/>
          </rPr>
          <t>Extensive writing, annotated reading and grading by instructor.</t>
        </r>
      </text>
    </comment>
    <comment ref="AI14" authorId="0">
      <text>
        <r>
          <rPr>
            <sz val="10"/>
            <color rgb="FF000000"/>
            <rFont val="Arial"/>
          </rPr>
          <t>Lesson Planning. (BP, KK)</t>
        </r>
      </text>
    </comment>
    <comment ref="AU14" authorId="0">
      <text>
        <r>
          <rPr>
            <sz val="10"/>
            <color rgb="FF000000"/>
            <rFont val="Arial"/>
          </rPr>
          <t>Cites relevant NHES in unit plan/lesson plans</t>
        </r>
      </text>
    </comment>
    <comment ref="AX14" authorId="0">
      <text>
        <r>
          <rPr>
            <sz val="10"/>
            <color rgb="FF000000"/>
            <rFont val="Arial"/>
          </rPr>
          <t>unit plans, lesson plans, and vertical alignment assignment must indicate how objectives, lesson focus, and assessmsents align with state and national standards</t>
        </r>
      </text>
    </comment>
    <comment ref="BD14" authorId="0">
      <text>
        <r>
          <rPr>
            <sz val="10"/>
            <color rgb="FF000000"/>
            <rFont val="Arial"/>
          </rPr>
          <t xml:space="preserve">lesson plans and unit plan
</t>
        </r>
      </text>
    </comment>
    <comment ref="BJ14" authorId="0">
      <text>
        <r>
          <rPr>
            <sz val="10"/>
            <color rgb="FF000000"/>
            <rFont val="Arial"/>
          </rPr>
          <t>Lesson plans</t>
        </r>
      </text>
    </comment>
    <comment ref="BP14" authorId="0">
      <text>
        <r>
          <rPr>
            <sz val="10"/>
            <color rgb="FF000000"/>
            <rFont val="Arial"/>
          </rPr>
          <t>Capstone lesson plans</t>
        </r>
      </text>
    </comment>
    <comment ref="AC15" authorId="0">
      <text>
        <r>
          <rPr>
            <sz val="10"/>
            <color rgb="FF000000"/>
            <rFont val="Arial"/>
          </rPr>
          <t>Differentiated lesson plan, course readings and reflections (SO)</t>
        </r>
      </text>
    </comment>
    <comment ref="AI15" authorId="0">
      <text>
        <r>
          <rPr>
            <sz val="10"/>
            <color rgb="FF000000"/>
            <rFont val="Arial"/>
          </rPr>
          <t>Student Teaching Evaluation and TWS.
(KK,BP)</t>
        </r>
      </text>
    </comment>
    <comment ref="AL15" authorId="0">
      <text>
        <r>
          <rPr>
            <sz val="10"/>
            <color rgb="FF000000"/>
            <rFont val="Arial"/>
          </rPr>
          <t>Groups of students complete projects based on assessment of the effectiveness of curriculum.</t>
        </r>
      </text>
    </comment>
    <comment ref="AO15" authorId="0">
      <text>
        <r>
          <rPr>
            <sz val="10"/>
            <color rgb="FF000000"/>
            <rFont val="Arial"/>
          </rPr>
          <t>Discipline based art education unit plan.</t>
        </r>
      </text>
    </comment>
    <comment ref="AX15" authorId="0">
      <text>
        <r>
          <rPr>
            <sz val="10"/>
            <color rgb="FF000000"/>
            <rFont val="Arial"/>
          </rPr>
          <t>Develop Year Plan, Unit Plan, and multiple lesson plans</t>
        </r>
      </text>
    </comment>
    <comment ref="BD15" authorId="0">
      <text>
        <r>
          <rPr>
            <sz val="10"/>
            <color rgb="FF000000"/>
            <rFont val="Arial"/>
          </rPr>
          <t>Science 
unit plan</t>
        </r>
      </text>
    </comment>
    <comment ref="E16" authorId="0">
      <text>
        <r>
          <rPr>
            <sz val="10"/>
            <color rgb="FF000000"/>
            <rFont val="Arial"/>
          </rPr>
          <t>Will be added to Fall 2012 course curriculum. Registration for LEA. (BP, KK)</t>
        </r>
      </text>
    </comment>
    <comment ref="T16" authorId="0">
      <text>
        <r>
          <rPr>
            <sz val="10"/>
            <color rgb="FF000000"/>
            <rFont val="Arial"/>
          </rPr>
          <t>Group presentation (AG)</t>
        </r>
      </text>
    </comment>
    <comment ref="Z16" authorId="0">
      <text>
        <r>
          <rPr>
            <sz val="10"/>
            <color rgb="FF000000"/>
            <rFont val="Arial"/>
          </rPr>
          <t>Extensive writing, annotated reading and grading by instructor.</t>
        </r>
      </text>
    </comment>
    <comment ref="AH16" authorId="0">
      <text>
        <r>
          <rPr>
            <sz val="10"/>
            <color rgb="FF000000"/>
            <rFont val="Arial"/>
          </rPr>
          <t>Potfolio Requirement (KK,BP)</t>
        </r>
      </text>
    </comment>
    <comment ref="AO16" authorId="0">
      <text>
        <r>
          <rPr>
            <sz val="10"/>
            <color rgb="FF000000"/>
            <rFont val="Arial"/>
          </rPr>
          <t>Research Angelboyart.com for developmentally challenged learners.</t>
        </r>
      </text>
    </comment>
    <comment ref="N17" authorId="0">
      <text>
        <r>
          <rPr>
            <sz val="10"/>
            <color rgb="FF000000"/>
            <rFont val="Arial"/>
          </rPr>
          <t>Included in evaluation of lesson plan assignment --bernard.tonjes April 17, 2012 4:38:07 PM CDT</t>
        </r>
      </text>
    </comment>
    <comment ref="AC17" authorId="0">
      <text>
        <r>
          <rPr>
            <sz val="10"/>
            <color rgb="FF000000"/>
            <rFont val="Arial"/>
          </rPr>
          <t>Differentiated lesson plan and evaluation plan (AG)</t>
        </r>
      </text>
    </comment>
    <comment ref="AF17" authorId="0">
      <text>
        <r>
          <rPr>
            <sz val="10"/>
            <color rgb="FF000000"/>
            <rFont val="Arial"/>
          </rPr>
          <t xml:space="preserve">PCM evaluation
</t>
        </r>
      </text>
    </comment>
    <comment ref="AI17" authorId="0">
      <text>
        <r>
          <rPr>
            <sz val="10"/>
            <color rgb="FF000000"/>
            <rFont val="Arial"/>
          </rPr>
          <t>Student Teacher Evaluation, TWS, Lesson Planning. (BP, KK)</t>
        </r>
      </text>
    </comment>
    <comment ref="AL17" authorId="0">
      <text>
        <r>
          <rPr>
            <sz val="10"/>
            <color rgb="FF000000"/>
            <rFont val="Arial"/>
          </rPr>
          <t>Students complete lesson plans and post ideas to a blog forum for methods of teaching ESL reading, writing, speaking, listening, and grammar.</t>
        </r>
      </text>
    </comment>
    <comment ref="AU17" authorId="0">
      <text>
        <r>
          <rPr>
            <sz val="10"/>
            <color rgb="FF000000"/>
            <rFont val="Arial"/>
          </rPr>
          <t xml:space="preserve">Unit plan, class presentation
</t>
        </r>
      </text>
    </comment>
    <comment ref="AX17" authorId="0">
      <text>
        <r>
          <rPr>
            <sz val="10"/>
            <color rgb="FF000000"/>
            <rFont val="Arial"/>
          </rPr>
          <t>Unit and Lesson pLans must indicate how teachers plan for the average, yet accomadate "up" and "down" to make the challenge appropriate</t>
        </r>
      </text>
    </comment>
    <comment ref="BD17" authorId="0">
      <text>
        <r>
          <rPr>
            <sz val="10"/>
            <color rgb="FF000000"/>
            <rFont val="Arial"/>
          </rPr>
          <t>unit/lesson plans; math presentations; peer teaching</t>
        </r>
      </text>
    </comment>
    <comment ref="BJ17" authorId="0">
      <text>
        <r>
          <rPr>
            <sz val="10"/>
            <color rgb="FF000000"/>
            <rFont val="Arial"/>
          </rPr>
          <t>Lesson plans</t>
        </r>
      </text>
    </comment>
    <comment ref="BP17" authorId="0">
      <text>
        <r>
          <rPr>
            <sz val="10"/>
            <color rgb="FF000000"/>
            <rFont val="Arial"/>
          </rPr>
          <t>Capstone lesson plans</t>
        </r>
      </text>
    </comment>
    <comment ref="N20" authorId="0">
      <text>
        <r>
          <rPr>
            <sz val="10"/>
            <color rgb="FF000000"/>
            <rFont val="Arial"/>
          </rPr>
          <t xml:space="preserve">Methodology in lesson plan evaluated for developmental appropriateness and consistency with available resources (BJT)
</t>
        </r>
      </text>
    </comment>
    <comment ref="Q20" authorId="0">
      <text>
        <r>
          <rPr>
            <sz val="10"/>
            <color rgb="FF000000"/>
            <rFont val="Arial"/>
          </rPr>
          <t>Reflection subject for journals (BJT)</t>
        </r>
      </text>
    </comment>
    <comment ref="T20" authorId="0">
      <text>
        <r>
          <rPr>
            <sz val="10"/>
            <color rgb="FF000000"/>
            <rFont val="Arial"/>
          </rPr>
          <t>transition plan,pre-referral plans, adaptation activities</t>
        </r>
      </text>
    </comment>
    <comment ref="Z20" authorId="0">
      <text>
        <r>
          <rPr>
            <sz val="10"/>
            <color rgb="FF000000"/>
            <rFont val="Arial"/>
          </rPr>
          <t>Extensive writing, annotated reading and grading by instructor.</t>
        </r>
      </text>
    </comment>
    <comment ref="AC20" authorId="0">
      <text>
        <r>
          <rPr>
            <sz val="10"/>
            <color rgb="FF000000"/>
            <rFont val="Arial"/>
          </rPr>
          <t>DI application, group presentations, lesson plan, assessment jigsaw (SO)</t>
        </r>
      </text>
    </comment>
    <comment ref="AI20" authorId="0">
      <text>
        <r>
          <rPr>
            <sz val="10"/>
            <color rgb="FF000000"/>
            <rFont val="Arial"/>
          </rPr>
          <t>Student Teacher Evaluation. (BP, KK)</t>
        </r>
      </text>
    </comment>
    <comment ref="AL20" authorId="0">
      <text>
        <r>
          <rPr>
            <sz val="10"/>
            <color rgb="FF000000"/>
            <rFont val="Arial"/>
          </rPr>
          <t>Students submit lesson plans.</t>
        </r>
      </text>
    </comment>
    <comment ref="AU20" authorId="0">
      <text>
        <r>
          <rPr>
            <sz val="10"/>
            <color rgb="FF000000"/>
            <rFont val="Arial"/>
          </rPr>
          <t xml:space="preserve">Group project; unit plan, class activity presentation; resource notebook
</t>
        </r>
      </text>
    </comment>
    <comment ref="AX20" authorId="0">
      <text>
        <r>
          <rPr>
            <sz val="10"/>
            <color rgb="FF000000"/>
            <rFont val="Arial"/>
          </rPr>
          <t>Weekly home-school instruction where lesson plans and teaching effectiveness are evaluated</t>
        </r>
      </text>
    </comment>
    <comment ref="BD20" authorId="0">
      <text>
        <r>
          <rPr>
            <sz val="10"/>
            <color rgb="FF000000"/>
            <rFont val="Arial"/>
          </rPr>
          <t>lesson plan</t>
        </r>
      </text>
    </comment>
    <comment ref="BJ20" authorId="0">
      <text>
        <r>
          <rPr>
            <sz val="10"/>
            <color rgb="FF000000"/>
            <rFont val="Arial"/>
          </rPr>
          <t>Lesson plans</t>
        </r>
      </text>
    </comment>
    <comment ref="BP20" authorId="0">
      <text>
        <r>
          <rPr>
            <sz val="10"/>
            <color rgb="FF000000"/>
            <rFont val="Arial"/>
          </rPr>
          <t>Capstone lesson plans</t>
        </r>
      </text>
    </comment>
    <comment ref="E21" authorId="0">
      <text>
        <r>
          <rPr>
            <sz val="10"/>
            <color rgb="FF000000"/>
            <rFont val="Arial"/>
          </rPr>
          <t>Shadowing/Teacher interview presentation. Rubric based assessment. (BP, KK)</t>
        </r>
      </text>
    </comment>
    <comment ref="K21" authorId="0">
      <text>
        <r>
          <rPr>
            <sz val="10"/>
            <color rgb="FF000000"/>
            <rFont val="Arial"/>
          </rPr>
          <t>Technology Group Project</t>
        </r>
      </text>
    </comment>
    <comment ref="Q21" authorId="0">
      <text>
        <r>
          <rPr>
            <sz val="10"/>
            <color rgb="FF000000"/>
            <rFont val="Arial"/>
          </rPr>
          <t>Reflection subject for journals (BJT)</t>
        </r>
      </text>
    </comment>
    <comment ref="Y21" authorId="0">
      <text>
        <r>
          <rPr>
            <sz val="10"/>
            <color rgb="FF000000"/>
            <rFont val="Arial"/>
          </rPr>
          <t>Extensive writing, annotated reading and grading by instructor.</t>
        </r>
      </text>
    </comment>
    <comment ref="AC21" authorId="0">
      <text>
        <r>
          <rPr>
            <sz val="10"/>
            <color rgb="FF000000"/>
            <rFont val="Arial"/>
          </rPr>
          <t>lesson plan (SO)</t>
        </r>
      </text>
    </comment>
    <comment ref="AI21" authorId="0">
      <text>
        <r>
          <rPr>
            <sz val="10"/>
            <color rgb="FF000000"/>
            <rFont val="Arial"/>
          </rPr>
          <t>Student Teacher Evaluation. (BP, KK)</t>
        </r>
      </text>
    </comment>
    <comment ref="AL21" authorId="0">
      <text>
        <r>
          <rPr>
            <sz val="10"/>
            <color rgb="FF000000"/>
            <rFont val="Arial"/>
          </rPr>
          <t>Students submit lesson plans.</t>
        </r>
      </text>
    </comment>
    <comment ref="AU21" authorId="0">
      <text>
        <r>
          <rPr>
            <sz val="10"/>
            <color rgb="FF000000"/>
            <rFont val="Arial"/>
          </rPr>
          <t>Resource notebook, group project</t>
        </r>
      </text>
    </comment>
    <comment ref="BD21" authorId="0">
      <text>
        <r>
          <rPr>
            <sz val="10"/>
            <color rgb="FF000000"/>
            <rFont val="Arial"/>
          </rPr>
          <t>lesson/unit plan</t>
        </r>
      </text>
    </comment>
    <comment ref="BJ21" authorId="0">
      <text>
        <r>
          <rPr>
            <sz val="10"/>
            <color rgb="FF000000"/>
            <rFont val="Arial"/>
          </rPr>
          <t>Lesson plans</t>
        </r>
      </text>
    </comment>
    <comment ref="BP21" authorId="0">
      <text>
        <r>
          <rPr>
            <sz val="10"/>
            <color rgb="FF000000"/>
            <rFont val="Arial"/>
          </rPr>
          <t>Capstone lesson plans</t>
        </r>
      </text>
    </comment>
    <comment ref="Q22" authorId="0">
      <text>
        <r>
          <rPr>
            <sz val="10"/>
            <color rgb="FF000000"/>
            <rFont val="Arial"/>
          </rPr>
          <t>Included in teacher evaluation at conclusion of field experience.</t>
        </r>
      </text>
    </comment>
    <comment ref="T22" authorId="0">
      <text>
        <r>
          <rPr>
            <sz val="10"/>
            <color rgb="FF000000"/>
            <rFont val="Arial"/>
          </rPr>
          <t>tests</t>
        </r>
      </text>
    </comment>
    <comment ref="AC22" authorId="0">
      <text>
        <r>
          <rPr>
            <sz val="10"/>
            <color rgb="FF000000"/>
            <rFont val="Arial"/>
          </rPr>
          <t>Lesson Plan, group presentation, application assignment(AG)</t>
        </r>
      </text>
    </comment>
    <comment ref="AI22" authorId="0">
      <text>
        <r>
          <rPr>
            <sz val="10"/>
            <color rgb="FF000000"/>
            <rFont val="Arial"/>
          </rPr>
          <t>Lesson Planning, Student Teacher Evaluation. (BP, KK)</t>
        </r>
      </text>
    </comment>
    <comment ref="AL22" authorId="0">
      <text>
        <r>
          <rPr>
            <sz val="10"/>
            <color rgb="FF000000"/>
            <rFont val="Arial"/>
          </rPr>
          <t>Students submit lesson plans.</t>
        </r>
      </text>
    </comment>
    <comment ref="AU22" authorId="0">
      <text>
        <r>
          <rPr>
            <sz val="10"/>
            <color rgb="FF000000"/>
            <rFont val="Arial"/>
          </rPr>
          <t xml:space="preserve">activity presentation
</t>
        </r>
      </text>
    </comment>
    <comment ref="AX22" authorId="0">
      <text>
        <r>
          <rPr>
            <sz val="10"/>
            <color rgb="FF000000"/>
            <rFont val="Arial"/>
          </rPr>
          <t>Lesson teaches for home school kids every week for 8 weeks--and various in-class teaching activities</t>
        </r>
      </text>
    </comment>
    <comment ref="Y23" authorId="0">
      <text>
        <r>
          <rPr>
            <sz val="10"/>
            <color rgb="FF000000"/>
            <rFont val="Arial"/>
          </rPr>
          <t>Extensive writing, annotated reading and grading by instructor.</t>
        </r>
      </text>
    </comment>
    <comment ref="AC23" authorId="0">
      <text>
        <r>
          <rPr>
            <sz val="10"/>
            <color rgb="FF000000"/>
            <rFont val="Arial"/>
          </rPr>
          <t>lesson plan, course reading and reflection, application assignment(AG)</t>
        </r>
      </text>
    </comment>
    <comment ref="AI23" authorId="0">
      <text>
        <r>
          <rPr>
            <sz val="10"/>
            <color rgb="FF000000"/>
            <rFont val="Arial"/>
          </rPr>
          <t>Lesson Planning, Student Teacher Evaluation. (BP, KK)</t>
        </r>
      </text>
    </comment>
    <comment ref="AL23" authorId="0">
      <text>
        <r>
          <rPr>
            <sz val="10"/>
            <color rgb="FF000000"/>
            <rFont val="Arial"/>
          </rPr>
          <t>Lesson plans taught in class</t>
        </r>
      </text>
    </comment>
    <comment ref="BD23" authorId="0">
      <text>
        <r>
          <rPr>
            <sz val="10"/>
            <color rgb="FF000000"/>
            <rFont val="Arial"/>
          </rPr>
          <t>lesson plans/unit plan - need more direct assessment here</t>
        </r>
      </text>
    </comment>
    <comment ref="BJ23" authorId="0">
      <text>
        <r>
          <rPr>
            <sz val="10"/>
            <color rgb="FF000000"/>
            <rFont val="Arial"/>
          </rPr>
          <t>Lesson plans</t>
        </r>
      </text>
    </comment>
    <comment ref="BP23" authorId="0">
      <text>
        <r>
          <rPr>
            <sz val="10"/>
            <color rgb="FF000000"/>
            <rFont val="Arial"/>
          </rPr>
          <t>Capstone lesson plans</t>
        </r>
      </text>
    </comment>
    <comment ref="AC24" authorId="0">
      <text>
        <r>
          <rPr>
            <sz val="10"/>
            <color rgb="FF000000"/>
            <rFont val="Arial"/>
          </rPr>
          <t>LEsson plan,application assignment, course reading (AG)</t>
        </r>
      </text>
    </comment>
    <comment ref="AI24" authorId="0">
      <text>
        <r>
          <rPr>
            <sz val="10"/>
            <color rgb="FF000000"/>
            <rFont val="Arial"/>
          </rPr>
          <t>Lesson Planning, Student Teacher Evaluation. (BP, KK)</t>
        </r>
      </text>
    </comment>
    <comment ref="AO24" authorId="0">
      <text>
        <r>
          <rPr>
            <sz val="10"/>
            <color rgb="FF000000"/>
            <rFont val="Arial"/>
          </rPr>
          <t>Discipline based art education unit plan.</t>
        </r>
      </text>
    </comment>
    <comment ref="AU24" authorId="0">
      <text>
        <r>
          <rPr>
            <sz val="10"/>
            <color rgb="FF000000"/>
            <rFont val="Arial"/>
          </rPr>
          <t>unit plan</t>
        </r>
      </text>
    </comment>
    <comment ref="AX24" authorId="0">
      <text>
        <r>
          <rPr>
            <sz val="10"/>
            <color rgb="FF000000"/>
            <rFont val="Arial"/>
          </rPr>
          <t>In-class activities and Myth Essay</t>
        </r>
      </text>
    </comment>
    <comment ref="BF24" authorId="0">
      <text>
        <r>
          <rPr>
            <sz val="10"/>
            <color rgb="FF000000"/>
            <rFont val="Arial"/>
          </rPr>
          <t>Learning Prescription
AOliver</t>
        </r>
      </text>
    </comment>
    <comment ref="K25" authorId="0">
      <text>
        <r>
          <rPr>
            <sz val="10"/>
            <color rgb="FF000000"/>
            <rFont val="Arial"/>
          </rPr>
          <t>technology project</t>
        </r>
      </text>
    </comment>
    <comment ref="N25" authorId="0">
      <text>
        <r>
          <rPr>
            <sz val="10"/>
            <color rgb="FF000000"/>
            <rFont val="Arial"/>
          </rPr>
          <t>Introduced in lesson planning assignment. (BJT)</t>
        </r>
      </text>
    </comment>
    <comment ref="W25" authorId="0">
      <text>
        <r>
          <rPr>
            <sz val="10"/>
            <color rgb="FF000000"/>
            <rFont val="Arial"/>
          </rPr>
          <t>field experience with people who have disabilities</t>
        </r>
      </text>
    </comment>
    <comment ref="AC25" authorId="0">
      <text>
        <r>
          <rPr>
            <sz val="10"/>
            <color rgb="FF000000"/>
            <rFont val="Arial"/>
          </rPr>
          <t>Lesson plan, application assignment (SO)</t>
        </r>
      </text>
    </comment>
    <comment ref="AI25" authorId="0">
      <text>
        <r>
          <rPr>
            <sz val="10"/>
            <color rgb="FF000000"/>
            <rFont val="Arial"/>
          </rPr>
          <t>Lesson Planning, Student Teacher Evaluation. (BP, KK)</t>
        </r>
      </text>
    </comment>
    <comment ref="AL25" authorId="0">
      <text>
        <r>
          <rPr>
            <sz val="10"/>
            <color rgb="FF000000"/>
            <rFont val="Arial"/>
          </rPr>
          <t>Lesson plans, both written and taught</t>
        </r>
      </text>
    </comment>
    <comment ref="BD25" authorId="0">
      <text>
        <r>
          <rPr>
            <sz val="10"/>
            <color rgb="FF000000"/>
            <rFont val="Arial"/>
          </rPr>
          <t xml:space="preserve">lesson/unit plan
</t>
        </r>
      </text>
    </comment>
    <comment ref="BJ25" authorId="0">
      <text>
        <r>
          <rPr>
            <sz val="10"/>
            <color rgb="FF000000"/>
            <rFont val="Arial"/>
          </rPr>
          <t>Lesson plans</t>
        </r>
      </text>
    </comment>
    <comment ref="BP25" authorId="0">
      <text>
        <r>
          <rPr>
            <sz val="10"/>
            <color rgb="FF000000"/>
            <rFont val="Arial"/>
          </rPr>
          <t>Capstone lesson plans</t>
        </r>
      </text>
    </comment>
    <comment ref="K27" authorId="0">
      <text>
        <r>
          <rPr>
            <sz val="10"/>
            <color rgb="FF000000"/>
            <rFont val="Arial"/>
          </rPr>
          <t>technology project</t>
        </r>
      </text>
    </comment>
    <comment ref="N27" authorId="0">
      <text>
        <r>
          <rPr>
            <sz val="10"/>
            <color rgb="FF000000"/>
            <rFont val="Arial"/>
          </rPr>
          <t xml:space="preserve">Introduced in lesson plan assignment (BJT)
</t>
        </r>
      </text>
    </comment>
    <comment ref="AI27" authorId="0">
      <text>
        <r>
          <rPr>
            <sz val="10"/>
            <color rgb="FF000000"/>
            <rFont val="Arial"/>
          </rPr>
          <t>Lesson Planning, Student Teacher Evaluation, Supervisor Feedback, TWS. (BP, KK)</t>
        </r>
      </text>
    </comment>
    <comment ref="AL27" authorId="0">
      <text>
        <r>
          <rPr>
            <sz val="10"/>
            <color rgb="FF000000"/>
            <rFont val="Arial"/>
          </rPr>
          <t>Lesson plans.</t>
        </r>
      </text>
    </comment>
    <comment ref="AU27" authorId="0">
      <text>
        <r>
          <rPr>
            <sz val="10"/>
            <color rgb="FF000000"/>
            <rFont val="Arial"/>
          </rPr>
          <t xml:space="preserve">unit plan, group project
</t>
        </r>
      </text>
    </comment>
    <comment ref="N28" authorId="0">
      <text>
        <r>
          <rPr>
            <sz val="10"/>
            <color rgb="FF000000"/>
            <rFont val="Arial"/>
          </rPr>
          <t>Included as comments in lesson plan assignment, but not assessed.</t>
        </r>
      </text>
    </comment>
    <comment ref="AI28" authorId="0">
      <text>
        <r>
          <rPr>
            <sz val="10"/>
            <color rgb="FF000000"/>
            <rFont val="Arial"/>
          </rPr>
          <t>Lesson Planning, Student Teacher Evaluation, Supervisor Feedback, TWS. (BP, KK)</t>
        </r>
      </text>
    </comment>
    <comment ref="AX28" authorId="0">
      <text>
        <r>
          <rPr>
            <sz val="10"/>
            <color rgb="FF000000"/>
            <rFont val="Arial"/>
          </rPr>
          <t>development of lesson plans for unique populations</t>
        </r>
      </text>
    </comment>
    <comment ref="N29" authorId="0">
      <text>
        <r>
          <rPr>
            <sz val="10"/>
            <color rgb="FF000000"/>
            <rFont val="Arial"/>
          </rPr>
          <t>Lesson plans evaluated for continuity, appropriate expectations (BJT)</t>
        </r>
      </text>
    </comment>
    <comment ref="AC29" authorId="0">
      <text>
        <r>
          <rPr>
            <sz val="10"/>
            <color rgb="FF000000"/>
            <rFont val="Arial"/>
          </rPr>
          <t>Application, Group presenatations, Lesson Plan (SO)</t>
        </r>
      </text>
    </comment>
    <comment ref="AI29" authorId="0">
      <text>
        <r>
          <rPr>
            <sz val="10"/>
            <color rgb="FF000000"/>
            <rFont val="Arial"/>
          </rPr>
          <t>Lesson Planning, Student Teacher Evaluation, Supervisor Feedback, TWS. (BP, KK)</t>
        </r>
      </text>
    </comment>
    <comment ref="AL29" authorId="0">
      <text>
        <r>
          <rPr>
            <sz val="10"/>
            <color rgb="FF000000"/>
            <rFont val="Arial"/>
          </rPr>
          <t>Lesson plans</t>
        </r>
      </text>
    </comment>
    <comment ref="AO29" authorId="0">
      <text>
        <r>
          <rPr>
            <sz val="10"/>
            <color rgb="FF000000"/>
            <rFont val="Arial"/>
          </rPr>
          <t>Discipline based art education unit.</t>
        </r>
      </text>
    </comment>
    <comment ref="AU29" authorId="0">
      <text>
        <r>
          <rPr>
            <sz val="10"/>
            <color rgb="FF000000"/>
            <rFont val="Arial"/>
          </rPr>
          <t xml:space="preserve">unit plan, group project, class presentation
</t>
        </r>
      </text>
    </comment>
    <comment ref="AX29" authorId="0">
      <text>
        <r>
          <rPr>
            <sz val="10"/>
            <color rgb="FF000000"/>
            <rFont val="Arial"/>
          </rPr>
          <t>weekly lesson plans that align with national standards and assessments</t>
        </r>
      </text>
    </comment>
    <comment ref="BD29" authorId="0">
      <text>
        <r>
          <rPr>
            <sz val="10"/>
            <color rgb="FF000000"/>
            <rFont val="Arial"/>
          </rPr>
          <t>lesson/unit plans</t>
        </r>
      </text>
    </comment>
    <comment ref="BJ29" authorId="0">
      <text>
        <r>
          <rPr>
            <sz val="10"/>
            <color rgb="FF000000"/>
            <rFont val="Arial"/>
          </rPr>
          <t>Lesson plans</t>
        </r>
      </text>
    </comment>
    <comment ref="BP29" authorId="0">
      <text>
        <r>
          <rPr>
            <sz val="10"/>
            <color rgb="FF000000"/>
            <rFont val="Arial"/>
          </rPr>
          <t>Capstone unit</t>
        </r>
      </text>
    </comment>
    <comment ref="AI30" authorId="0">
      <text>
        <r>
          <rPr>
            <sz val="10"/>
            <color rgb="FF000000"/>
            <rFont val="Arial"/>
          </rPr>
          <t>Lesson Planning, Student Teacher Evaluation, Supervisor Feedback. (BP, KK)</t>
        </r>
      </text>
    </comment>
    <comment ref="AL30" authorId="0">
      <text>
        <r>
          <rPr>
            <sz val="10"/>
            <color rgb="FF000000"/>
            <rFont val="Arial"/>
          </rPr>
          <t>Lesson plans</t>
        </r>
      </text>
    </comment>
    <comment ref="AO30" authorId="0">
      <text>
        <r>
          <rPr>
            <sz val="10"/>
            <color rgb="FF000000"/>
            <rFont val="Arial"/>
          </rPr>
          <t>Important part of development of unit plan.</t>
        </r>
      </text>
    </comment>
    <comment ref="AU30" authorId="0">
      <text>
        <r>
          <rPr>
            <sz val="10"/>
            <color rgb="FF000000"/>
            <rFont val="Arial"/>
          </rPr>
          <t>Unit plan (lesson plans)</t>
        </r>
      </text>
    </comment>
    <comment ref="BD30" authorId="0">
      <text>
        <r>
          <rPr>
            <sz val="10"/>
            <color rgb="FF000000"/>
            <rFont val="Arial"/>
          </rPr>
          <t>lesson/unit plan</t>
        </r>
      </text>
    </comment>
    <comment ref="BJ30" authorId="0">
      <text>
        <r>
          <rPr>
            <sz val="10"/>
            <color rgb="FF000000"/>
            <rFont val="Arial"/>
          </rPr>
          <t>Lesson plans</t>
        </r>
      </text>
    </comment>
    <comment ref="BP30" authorId="0">
      <text>
        <r>
          <rPr>
            <sz val="10"/>
            <color rgb="FF000000"/>
            <rFont val="Arial"/>
          </rPr>
          <t>Capstone lesson plans</t>
        </r>
      </text>
    </comment>
    <comment ref="N31" authorId="0">
      <text>
        <r>
          <rPr>
            <sz val="10"/>
            <color rgb="FF000000"/>
            <rFont val="Arial"/>
          </rPr>
          <t>Brief description of assessment component to each lesson included in lesson plan assignment (BJT)_</t>
        </r>
      </text>
    </comment>
    <comment ref="T31" authorId="0">
      <text>
        <r>
          <rPr>
            <sz val="10"/>
            <color rgb="FF000000"/>
            <rFont val="Arial"/>
          </rPr>
          <t>article abstract</t>
        </r>
      </text>
    </comment>
    <comment ref="AL31" authorId="0">
      <text>
        <r>
          <rPr>
            <sz val="10"/>
            <color rgb="FF000000"/>
            <rFont val="Arial"/>
          </rPr>
          <t>Lesson plans</t>
        </r>
      </text>
    </comment>
    <comment ref="AU31" authorId="0">
      <text>
        <r>
          <rPr>
            <sz val="10"/>
            <color rgb="FF000000"/>
            <rFont val="Arial"/>
          </rPr>
          <t xml:space="preserve">minor aspect of unit plan
</t>
        </r>
      </text>
    </comment>
    <comment ref="AX31" authorId="0">
      <text>
        <r>
          <rPr>
            <sz val="10"/>
            <color rgb="FF000000"/>
            <rFont val="Arial"/>
          </rPr>
          <t>each lesson plan for home school instruction must indicate how each objective will be assessed</t>
        </r>
      </text>
    </comment>
    <comment ref="BD31" authorId="0">
      <text>
        <r>
          <rPr>
            <sz val="10"/>
            <color rgb="FF000000"/>
            <rFont val="Arial"/>
          </rPr>
          <t>lesson/unit plan</t>
        </r>
      </text>
    </comment>
    <comment ref="BF31" authorId="0">
      <text>
        <r>
          <rPr>
            <sz val="10"/>
            <color rgb="FF000000"/>
            <rFont val="Arial"/>
          </rPr>
          <t>Final learning prescription
AOliver</t>
        </r>
      </text>
    </comment>
    <comment ref="BJ31" authorId="0">
      <text>
        <r>
          <rPr>
            <sz val="10"/>
            <color rgb="FF000000"/>
            <rFont val="Arial"/>
          </rPr>
          <t>Lesson plans</t>
        </r>
      </text>
    </comment>
    <comment ref="BP31" authorId="0">
      <text>
        <r>
          <rPr>
            <sz val="10"/>
            <color rgb="FF000000"/>
            <rFont val="Arial"/>
          </rPr>
          <t>Capstone lesson plans</t>
        </r>
      </text>
    </comment>
    <comment ref="N32" authorId="0">
      <text>
        <r>
          <rPr>
            <sz val="10"/>
            <color rgb="FF000000"/>
            <rFont val="Arial"/>
          </rPr>
          <t>Time allocation evaluated in lesson plan assignment (BJT)</t>
        </r>
      </text>
    </comment>
    <comment ref="AI32" authorId="0">
      <text>
        <r>
          <rPr>
            <sz val="10"/>
            <color rgb="FF000000"/>
            <rFont val="Arial"/>
          </rPr>
          <t>Lesson Planning, Student Teacher Evaluation, Supervisor Feedback. (BP, KK)</t>
        </r>
      </text>
    </comment>
    <comment ref="AO32" authorId="0">
      <text>
        <r>
          <rPr>
            <sz val="10"/>
            <color rgb="FF000000"/>
            <rFont val="Arial"/>
          </rPr>
          <t>Important part of planning unit plan.</t>
        </r>
      </text>
    </comment>
    <comment ref="AU32" authorId="0">
      <text>
        <r>
          <rPr>
            <sz val="10"/>
            <color rgb="FF000000"/>
            <rFont val="Arial"/>
          </rPr>
          <t>unit plan (lesson plans); class presentation</t>
        </r>
      </text>
    </comment>
    <comment ref="AX32" authorId="0">
      <text>
        <r>
          <rPr>
            <sz val="10"/>
            <color rgb="FF000000"/>
            <rFont val="Arial"/>
          </rPr>
          <t>lesson teaches are evaluated for effective use of time and smooth transitions</t>
        </r>
      </text>
    </comment>
    <comment ref="BA32" authorId="0">
      <text>
        <r>
          <rPr>
            <sz val="10"/>
            <color rgb="FF000000"/>
            <rFont val="Arial"/>
          </rPr>
          <t xml:space="preserve">Field Experience Evaluation form.
</t>
        </r>
      </text>
    </comment>
    <comment ref="BD32" authorId="0">
      <text>
        <r>
          <rPr>
            <sz val="10"/>
            <color rgb="FF000000"/>
            <rFont val="Arial"/>
          </rPr>
          <t>lesson plan</t>
        </r>
      </text>
    </comment>
    <comment ref="BP32" authorId="0">
      <text>
        <r>
          <rPr>
            <sz val="10"/>
            <color rgb="FF000000"/>
            <rFont val="Arial"/>
          </rPr>
          <t>Capstone reflection</t>
        </r>
      </text>
    </comment>
    <comment ref="T33" authorId="0">
      <text>
        <r>
          <rPr>
            <sz val="10"/>
            <color rgb="FF000000"/>
            <rFont val="Arial"/>
          </rPr>
          <t>Adaptation activities</t>
        </r>
      </text>
    </comment>
    <comment ref="AC33" authorId="0">
      <text>
        <r>
          <rPr>
            <sz val="10"/>
            <color rgb="FF000000"/>
            <rFont val="Arial"/>
          </rPr>
          <t>Reading reflections and lesson plan, assessment jigsaw (SO)</t>
        </r>
      </text>
    </comment>
    <comment ref="AI33" authorId="0">
      <text>
        <r>
          <rPr>
            <sz val="10"/>
            <color rgb="FF000000"/>
            <rFont val="Arial"/>
          </rPr>
          <t xml:space="preserve">Student Teacher Evaluation, TWS, Lesson Planning. (BP, KK)
</t>
        </r>
      </text>
    </comment>
    <comment ref="AL33" authorId="0">
      <text>
        <r>
          <rPr>
            <sz val="10"/>
            <color rgb="FF000000"/>
            <rFont val="Arial"/>
          </rPr>
          <t>Group curriculum modification project</t>
        </r>
      </text>
    </comment>
    <comment ref="AX33" authorId="0">
      <text>
        <r>
          <rPr>
            <sz val="10"/>
            <color rgb="FF000000"/>
            <rFont val="Arial"/>
          </rPr>
          <t>home school instruction allows students to teach the same kids for 8 weeks--learning and adapting based on students present and improved levels of performance</t>
        </r>
      </text>
    </comment>
    <comment ref="BD33" authorId="0">
      <text>
        <r>
          <rPr>
            <sz val="10"/>
            <color rgb="FF000000"/>
            <rFont val="Arial"/>
          </rPr>
          <t>unit/lesson plans</t>
        </r>
      </text>
    </comment>
    <comment ref="BF33" authorId="0">
      <text>
        <r>
          <rPr>
            <sz val="10"/>
            <color rgb="FF000000"/>
            <rFont val="Arial"/>
          </rPr>
          <t>Learning Prescription
AOliver</t>
        </r>
      </text>
    </comment>
    <comment ref="T34" authorId="0">
      <text>
        <r>
          <rPr>
            <sz val="10"/>
            <color rgb="FF000000"/>
            <rFont val="Arial"/>
          </rPr>
          <t>Adaptation Activities</t>
        </r>
      </text>
    </comment>
    <comment ref="AC34" authorId="0">
      <text>
        <r>
          <rPr>
            <sz val="10"/>
            <color rgb="FF000000"/>
            <rFont val="Arial"/>
          </rPr>
          <t>reflections, lesson plan, assessment jigsaw SO</t>
        </r>
      </text>
    </comment>
    <comment ref="AI34" authorId="0">
      <text>
        <r>
          <rPr>
            <sz val="10"/>
            <color rgb="FF000000"/>
            <rFont val="Arial"/>
          </rPr>
          <t xml:space="preserve">Student Teacher Evaluation, TWS, Lesson Planning. (BP, KK)
</t>
        </r>
      </text>
    </comment>
    <comment ref="AL34" authorId="0">
      <text>
        <r>
          <rPr>
            <sz val="10"/>
            <color rgb="FF000000"/>
            <rFont val="Arial"/>
          </rPr>
          <t>Lesson plans, methods blog forum posts, questions on midterm and final</t>
        </r>
      </text>
    </comment>
    <comment ref="AU34" authorId="0">
      <text>
        <r>
          <rPr>
            <sz val="10"/>
            <color rgb="FF000000"/>
            <rFont val="Arial"/>
          </rPr>
          <t>minor aspect of unit plan</t>
        </r>
      </text>
    </comment>
    <comment ref="AX34" authorId="0">
      <text>
        <r>
          <rPr>
            <sz val="10"/>
            <color rgb="FF000000"/>
            <rFont val="Arial"/>
          </rPr>
          <t>Pre-Assessments are required as part of unit plan assignment</t>
        </r>
      </text>
    </comment>
    <comment ref="BD34" authorId="0">
      <text>
        <r>
          <rPr>
            <sz val="10"/>
            <color rgb="FF000000"/>
            <rFont val="Arial"/>
          </rPr>
          <t>unit/lesson plan</t>
        </r>
      </text>
    </comment>
    <comment ref="BP34" authorId="0">
      <text>
        <r>
          <rPr>
            <sz val="10"/>
            <color rgb="FF000000"/>
            <rFont val="Arial"/>
          </rPr>
          <t>Capstone survey</t>
        </r>
      </text>
    </comment>
    <comment ref="T35" authorId="0">
      <text>
        <r>
          <rPr>
            <sz val="10"/>
            <color rgb="FF000000"/>
            <rFont val="Arial"/>
          </rPr>
          <t>Pre-referral plan, adaptation activities</t>
        </r>
      </text>
    </comment>
    <comment ref="AC35" authorId="0">
      <text>
        <r>
          <rPr>
            <sz val="10"/>
            <color rgb="FF000000"/>
            <rFont val="Arial"/>
          </rPr>
          <t>course reading and reflection, assessment jigsaw, application assignment SO</t>
        </r>
      </text>
    </comment>
    <comment ref="AI35" authorId="0">
      <text>
        <r>
          <rPr>
            <sz val="10"/>
            <color rgb="FF000000"/>
            <rFont val="Arial"/>
          </rPr>
          <t xml:space="preserve">Student Teacher Evaluation, TWS, Lesson Planning. (BP, KK)
</t>
        </r>
      </text>
    </comment>
    <comment ref="AL35" authorId="0">
      <text>
        <r>
          <rPr>
            <sz val="10"/>
            <color rgb="FF000000"/>
            <rFont val="Arial"/>
          </rPr>
          <t>Group curriculum modification project</t>
        </r>
      </text>
    </comment>
    <comment ref="AX35" authorId="0">
      <text>
        <r>
          <rPr>
            <sz val="10"/>
            <color rgb="FF000000"/>
            <rFont val="Arial"/>
          </rPr>
          <t>class activities and lesson plans that require specific plans for making the same activity more or less challenging based on student ability</t>
        </r>
      </text>
    </comment>
    <comment ref="BD35" authorId="0">
      <text>
        <r>
          <rPr>
            <sz val="10"/>
            <color rgb="FF000000"/>
            <rFont val="Arial"/>
          </rPr>
          <t>unit/lesson plan</t>
        </r>
      </text>
    </comment>
    <comment ref="BJ35" authorId="0">
      <text>
        <r>
          <rPr>
            <sz val="10"/>
            <color rgb="FF000000"/>
            <rFont val="Arial"/>
          </rPr>
          <t>Running record</t>
        </r>
      </text>
    </comment>
    <comment ref="BP35" authorId="0">
      <text>
        <r>
          <rPr>
            <sz val="10"/>
            <color rgb="FF000000"/>
            <rFont val="Arial"/>
          </rPr>
          <t>Capstone reflection</t>
        </r>
      </text>
    </comment>
    <comment ref="AC37" authorId="0">
      <text>
        <r>
          <rPr>
            <sz val="10"/>
            <color rgb="FF000000"/>
            <rFont val="Arial"/>
          </rPr>
          <t>Lesson plan, assessment jigsaw activity SO</t>
        </r>
      </text>
    </comment>
    <comment ref="AI37" authorId="0">
      <text>
        <r>
          <rPr>
            <sz val="10"/>
            <color rgb="FF000000"/>
            <rFont val="Arial"/>
          </rPr>
          <t xml:space="preserve">Student Teacher Evaluation, TWS, Lesson Planning. (BP, KK)
</t>
        </r>
      </text>
    </comment>
    <comment ref="AL37" authorId="0">
      <text>
        <r>
          <rPr>
            <sz val="10"/>
            <color rgb="FF000000"/>
            <rFont val="Arial"/>
          </rPr>
          <t>Assessment tool accompanying lesson plan</t>
        </r>
      </text>
    </comment>
    <comment ref="AU37" authorId="0">
      <text>
        <r>
          <rPr>
            <sz val="10"/>
            <color rgb="FF000000"/>
            <rFont val="Arial"/>
          </rPr>
          <t>unit plan</t>
        </r>
      </text>
    </comment>
    <comment ref="AX37" authorId="0">
      <text>
        <r>
          <rPr>
            <sz val="10"/>
            <color rgb="FF000000"/>
            <rFont val="Arial"/>
          </rPr>
          <t>development of assessments are required for each daily lesson plan and 1 major unit plan</t>
        </r>
      </text>
    </comment>
    <comment ref="BD37" authorId="0">
      <text>
        <r>
          <rPr>
            <sz val="10"/>
            <color rgb="FF000000"/>
            <rFont val="Arial"/>
          </rPr>
          <t>unit/lesson plan</t>
        </r>
      </text>
    </comment>
    <comment ref="BJ37" authorId="0">
      <text>
        <r>
          <rPr>
            <sz val="10"/>
            <color rgb="FF000000"/>
            <rFont val="Arial"/>
          </rPr>
          <t>Lesson plans</t>
        </r>
      </text>
    </comment>
    <comment ref="BP37" authorId="0">
      <text>
        <r>
          <rPr>
            <sz val="10"/>
            <color rgb="FF000000"/>
            <rFont val="Arial"/>
          </rPr>
          <t>Capstone lesson plans</t>
        </r>
      </text>
    </comment>
    <comment ref="N38" authorId="0">
      <text>
        <r>
          <rPr>
            <sz val="10"/>
            <color rgb="FF000000"/>
            <rFont val="Arial"/>
          </rPr>
          <t>One criterion for evaluation in Lesson plan assignment.</t>
        </r>
      </text>
    </comment>
    <comment ref="AC38" authorId="0">
      <text>
        <r>
          <rPr>
            <sz val="10"/>
            <color rgb="FF000000"/>
            <rFont val="Arial"/>
          </rPr>
          <t>assessment jigsaw, Lesson plan (SO)</t>
        </r>
      </text>
    </comment>
    <comment ref="AI38" authorId="0">
      <text>
        <r>
          <rPr>
            <sz val="10"/>
            <color rgb="FF000000"/>
            <rFont val="Arial"/>
          </rPr>
          <t>TWS, Student teacher evaluation. (BP, KK)</t>
        </r>
      </text>
    </comment>
    <comment ref="AX38" authorId="0">
      <text>
        <r>
          <rPr>
            <sz val="10"/>
            <color rgb="FF000000"/>
            <rFont val="Arial"/>
          </rPr>
          <t>home school instruction assessments that accompany lesson plans</t>
        </r>
      </text>
    </comment>
    <comment ref="BD38" authorId="0">
      <text>
        <r>
          <rPr>
            <sz val="10"/>
            <color rgb="FF000000"/>
            <rFont val="Arial"/>
          </rPr>
          <t>unit/lesson plan</t>
        </r>
      </text>
    </comment>
    <comment ref="BJ38" authorId="0">
      <text>
        <r>
          <rPr>
            <sz val="10"/>
            <color rgb="FF000000"/>
            <rFont val="Arial"/>
          </rPr>
          <t xml:space="preserve">Running record
</t>
        </r>
      </text>
    </comment>
    <comment ref="BP38" authorId="0">
      <text>
        <r>
          <rPr>
            <sz val="10"/>
            <color rgb="FF000000"/>
            <rFont val="Arial"/>
          </rPr>
          <t>Capstone reflection</t>
        </r>
      </text>
    </comment>
    <comment ref="N39" authorId="0">
      <text>
        <r>
          <rPr>
            <sz val="10"/>
            <color rgb="FF000000"/>
            <rFont val="Arial"/>
          </rPr>
          <t>Topic covered in Chapter 4: Diversity, no specific assessment.</t>
        </r>
      </text>
    </comment>
    <comment ref="T39" authorId="0">
      <text>
        <r>
          <rPr>
            <sz val="10"/>
            <color rgb="FF000000"/>
            <rFont val="Arial"/>
          </rPr>
          <t>tests, quizzes, article abstract</t>
        </r>
      </text>
    </comment>
    <comment ref="AI39" authorId="0">
      <text>
        <r>
          <rPr>
            <sz val="10"/>
            <color rgb="FF000000"/>
            <rFont val="Arial"/>
          </rPr>
          <t>TWS, Student teacher evaluation. (BP, KK)</t>
        </r>
      </text>
    </comment>
    <comment ref="AL39" authorId="0">
      <text>
        <r>
          <rPr>
            <sz val="10"/>
            <color rgb="FF000000"/>
            <rFont val="Arial"/>
          </rPr>
          <t>Assessment tool critique</t>
        </r>
      </text>
    </comment>
    <comment ref="AI40" authorId="0">
      <text>
        <r>
          <rPr>
            <sz val="10"/>
            <color rgb="FF000000"/>
            <rFont val="Arial"/>
          </rPr>
          <t>TWS, Student teacher evaluation. (BP, KK)</t>
        </r>
      </text>
    </comment>
    <comment ref="AX40" authorId="0">
      <text>
        <r>
          <rPr>
            <sz val="10"/>
            <color rgb="FF000000"/>
            <rFont val="Arial"/>
          </rPr>
          <t>Group Lesson Teaches and Assessment with Home School Group and Peer Teaches</t>
        </r>
      </text>
    </comment>
    <comment ref="BJ40" authorId="0">
      <text>
        <r>
          <rPr>
            <sz val="10"/>
            <color rgb="FF000000"/>
            <rFont val="Arial"/>
          </rPr>
          <t>Running record</t>
        </r>
      </text>
    </comment>
    <comment ref="AI41" authorId="0">
      <text>
        <r>
          <rPr>
            <sz val="10"/>
            <color rgb="FF000000"/>
            <rFont val="Arial"/>
          </rPr>
          <t>TWS, Student teacher evaluation. (BP, KK)</t>
        </r>
      </text>
    </comment>
    <comment ref="AX41" authorId="0">
      <text>
        <r>
          <rPr>
            <sz val="10"/>
            <color rgb="FF000000"/>
            <rFont val="Arial"/>
          </rPr>
          <t>8 week Home School Instrcution with Assessments</t>
        </r>
      </text>
    </comment>
    <comment ref="N43" authorId="0">
      <text>
        <r>
          <rPr>
            <sz val="10"/>
            <color rgb="FF000000"/>
            <rFont val="Arial"/>
          </rPr>
          <t>Topic of lecture and discussion . Assessed in exam  (BJT)_</t>
        </r>
      </text>
    </comment>
    <comment ref="T43" authorId="0">
      <text>
        <r>
          <rPr>
            <sz val="10"/>
            <color rgb="FF000000"/>
            <rFont val="Arial"/>
          </rPr>
          <t>Transition plan</t>
        </r>
      </text>
    </comment>
    <comment ref="AI43" authorId="0">
      <text>
        <r>
          <rPr>
            <sz val="10"/>
            <color rgb="FF000000"/>
            <rFont val="Arial"/>
          </rPr>
          <t>Student Teacher Evaluation, Quick Evaluation. BP, KK</t>
        </r>
      </text>
    </comment>
    <comment ref="AL43" authorId="0">
      <text>
        <r>
          <rPr>
            <sz val="10"/>
            <color rgb="FF000000"/>
            <rFont val="Arial"/>
          </rPr>
          <t>Midterm questions about creating a safe classroom</t>
        </r>
      </text>
    </comment>
    <comment ref="BD43" authorId="0">
      <text>
        <r>
          <rPr>
            <sz val="10"/>
            <color rgb="FF000000"/>
            <rFont val="Arial"/>
          </rPr>
          <t>First Day Project</t>
        </r>
      </text>
    </comment>
    <comment ref="N44" authorId="0">
      <text>
        <r>
          <rPr>
            <sz val="10"/>
            <color rgb="FF000000"/>
            <rFont val="Arial"/>
          </rPr>
          <t>Topic of lecture and discussion.  Assessed in exam (BJT)</t>
        </r>
      </text>
    </comment>
    <comment ref="AI44" authorId="0">
      <text>
        <r>
          <rPr>
            <sz val="10"/>
            <color rgb="FF000000"/>
            <rFont val="Arial"/>
          </rPr>
          <t>Student Teacher Evaluation, methods classes. BP, KK</t>
        </r>
      </text>
    </comment>
    <comment ref="AX44" authorId="0">
      <text>
        <r>
          <rPr>
            <sz val="10"/>
            <color rgb="FF000000"/>
            <rFont val="Arial"/>
          </rPr>
          <t>Weekly, Evaluated Home School Instruction</t>
        </r>
      </text>
    </comment>
    <comment ref="BA44" authorId="0">
      <text>
        <r>
          <rPr>
            <sz val="10"/>
            <color rgb="FF000000"/>
            <rFont val="Arial"/>
          </rPr>
          <t>Field Experience Evaluation</t>
        </r>
      </text>
    </comment>
    <comment ref="BD44" authorId="0">
      <text>
        <r>
          <rPr>
            <sz val="10"/>
            <color rgb="FF000000"/>
            <rFont val="Arial"/>
          </rPr>
          <t>First Day Project</t>
        </r>
      </text>
    </comment>
    <comment ref="N45" authorId="0">
      <text>
        <r>
          <rPr>
            <sz val="10"/>
            <color rgb="FF000000"/>
            <rFont val="Arial"/>
          </rPr>
          <t>Assessed via objective exam</t>
        </r>
      </text>
    </comment>
    <comment ref="Z45" authorId="0">
      <text>
        <r>
          <rPr>
            <sz val="10"/>
            <color rgb="FF000000"/>
            <rFont val="Arial"/>
          </rPr>
          <t>Extensive writing, annotated reading and grading by instructor.</t>
        </r>
      </text>
    </comment>
    <comment ref="AC45" authorId="0">
      <text>
        <r>
          <rPr>
            <sz val="10"/>
            <color rgb="FF000000"/>
            <rFont val="Arial"/>
          </rPr>
          <t>lesson plan (AG)</t>
        </r>
      </text>
    </comment>
    <comment ref="AI45" authorId="0">
      <text>
        <r>
          <rPr>
            <sz val="10"/>
            <color rgb="FF000000"/>
            <rFont val="Arial"/>
          </rPr>
          <t>Student Teacher Evaluation. BP, KK</t>
        </r>
      </text>
    </comment>
    <comment ref="AC46" authorId="0">
      <text>
        <r>
          <rPr>
            <sz val="10"/>
            <color rgb="FF000000"/>
            <rFont val="Arial"/>
          </rPr>
          <t>Reflection and Evaluation peices of differentiated lesson plan, course reading and reflection(SO)</t>
        </r>
      </text>
    </comment>
    <comment ref="AI46" authorId="0">
      <text>
        <r>
          <rPr>
            <sz val="10"/>
            <color rgb="FF000000"/>
            <rFont val="Arial"/>
          </rPr>
          <t>Student Teacher Evaluation. BP, KK</t>
        </r>
      </text>
    </comment>
    <comment ref="E49" authorId="0">
      <text>
        <r>
          <rPr>
            <sz val="10"/>
            <color rgb="FF000000"/>
            <rFont val="Arial"/>
          </rPr>
          <t>Teacher Interview, Website and Observation Reports</t>
        </r>
      </text>
    </comment>
    <comment ref="H49" authorId="0">
      <text>
        <r>
          <rPr>
            <sz val="10"/>
            <color rgb="FF000000"/>
            <rFont val="Arial"/>
          </rPr>
          <t>Ed 101 Observation Reflections. (BP, KK)</t>
        </r>
      </text>
    </comment>
    <comment ref="K49" authorId="0">
      <text>
        <r>
          <rPr>
            <sz val="10"/>
            <color rgb="FF000000"/>
            <rFont val="Arial"/>
          </rPr>
          <t>case study reflections, final exam essay</t>
        </r>
      </text>
    </comment>
    <comment ref="N49" authorId="0">
      <text>
        <r>
          <rPr>
            <sz val="10"/>
            <color rgb="FF000000"/>
            <rFont val="Arial"/>
          </rPr>
          <t>Journal essay</t>
        </r>
      </text>
    </comment>
    <comment ref="Q49" authorId="0">
      <text>
        <r>
          <rPr>
            <sz val="10"/>
            <color rgb="FF000000"/>
            <rFont val="Arial"/>
          </rPr>
          <t>Short Form Evaluation for Field Experience (BJT)</t>
        </r>
      </text>
    </comment>
    <comment ref="W49" authorId="0">
      <text>
        <r>
          <rPr>
            <sz val="10"/>
            <color rgb="FF000000"/>
            <rFont val="Arial"/>
          </rPr>
          <t>attitude and effort in field experience, coop eval</t>
        </r>
      </text>
    </comment>
    <comment ref="Z49" authorId="0">
      <text>
        <r>
          <rPr>
            <sz val="10"/>
            <color rgb="FF000000"/>
            <rFont val="Arial"/>
          </rPr>
          <t>Extensive writing, annotated reading and grading by instructor.</t>
        </r>
      </text>
    </comment>
    <comment ref="AC49" authorId="0">
      <text>
        <r>
          <rPr>
            <sz val="10"/>
            <color rgb="FF000000"/>
            <rFont val="Arial"/>
          </rPr>
          <t>Reading reflections, class participation</t>
        </r>
      </text>
    </comment>
    <comment ref="AF49" authorId="0">
      <text>
        <r>
          <rPr>
            <sz val="10"/>
            <color rgb="FF000000"/>
            <rFont val="Arial"/>
          </rPr>
          <t>PCM evaluation</t>
        </r>
      </text>
    </comment>
    <comment ref="AI49" authorId="0">
      <text>
        <r>
          <rPr>
            <sz val="10"/>
            <color rgb="FF000000"/>
            <rFont val="Arial"/>
          </rPr>
          <t>Student Teacher Evaluation, Supervisor Feedback.  (BP, KK)</t>
        </r>
      </text>
    </comment>
    <comment ref="AX49" authorId="0">
      <text>
        <r>
          <rPr>
            <sz val="10"/>
            <color rgb="FF000000"/>
            <rFont val="Arial"/>
          </rPr>
          <t>Teaching Phiolosophy Assignment and Lesson Reflections</t>
        </r>
      </text>
    </comment>
    <comment ref="BA49" authorId="0">
      <text>
        <r>
          <rPr>
            <sz val="10"/>
            <color rgb="FF000000"/>
            <rFont val="Arial"/>
          </rPr>
          <t>Field Experience evaluation</t>
        </r>
      </text>
    </comment>
    <comment ref="BM49" authorId="0">
      <text>
        <r>
          <rPr>
            <sz val="10"/>
            <color rgb="FF000000"/>
            <rFont val="Arial"/>
          </rPr>
          <t>Field experience evaluation</t>
        </r>
      </text>
    </comment>
    <comment ref="BP49" authorId="0">
      <text>
        <r>
          <rPr>
            <sz val="10"/>
            <color rgb="FF000000"/>
            <rFont val="Arial"/>
          </rPr>
          <t>Capstone evaluation</t>
        </r>
      </text>
    </comment>
    <comment ref="K50" authorId="0">
      <text>
        <r>
          <rPr>
            <sz val="10"/>
            <color rgb="FF000000"/>
            <rFont val="Arial"/>
          </rPr>
          <t>lecture, class discussion</t>
        </r>
      </text>
    </comment>
    <comment ref="Z50" authorId="0">
      <text>
        <r>
          <rPr>
            <sz val="10"/>
            <color rgb="FF000000"/>
            <rFont val="Arial"/>
          </rPr>
          <t>Extensive writing, annotated reading and grading by instructor.</t>
        </r>
      </text>
    </comment>
    <comment ref="AI50" authorId="0">
      <text>
        <r>
          <rPr>
            <sz val="10"/>
            <color rgb="FF000000"/>
            <rFont val="Arial"/>
          </rPr>
          <t>Student Teacher Evaluation, Supervisor Feedback, lesson plan.  (BP, KK)</t>
        </r>
      </text>
    </comment>
    <comment ref="AX50" authorId="0">
      <text>
        <r>
          <rPr>
            <sz val="10"/>
            <color rgb="FF000000"/>
            <rFont val="Arial"/>
          </rPr>
          <t>"Word of the Day" Assignment</t>
        </r>
      </text>
    </comment>
    <comment ref="BM50" authorId="0">
      <text>
        <r>
          <rPr>
            <sz val="10"/>
            <color rgb="FF000000"/>
            <rFont val="Arial"/>
          </rPr>
          <t>Field experience evaluation</t>
        </r>
      </text>
    </comment>
    <comment ref="BP50" authorId="0">
      <text>
        <r>
          <rPr>
            <sz val="10"/>
            <color rgb="FF000000"/>
            <rFont val="Arial"/>
          </rPr>
          <t>Capstone evaluation</t>
        </r>
      </text>
    </comment>
    <comment ref="K51" authorId="0">
      <text>
        <r>
          <rPr>
            <sz val="10"/>
            <color rgb="FF000000"/>
            <rFont val="Arial"/>
          </rPr>
          <t>lecture, class discussion</t>
        </r>
      </text>
    </comment>
    <comment ref="W51" authorId="0">
      <text>
        <r>
          <rPr>
            <sz val="10"/>
            <color rgb="FF000000"/>
            <rFont val="Arial"/>
          </rPr>
          <t>Co-op eval. (AG)</t>
        </r>
      </text>
    </comment>
    <comment ref="Z51" authorId="0">
      <text>
        <r>
          <rPr>
            <sz val="10"/>
            <color rgb="FF000000"/>
            <rFont val="Arial"/>
          </rPr>
          <t>Extensive writing, annotated reading and grading by instructor.</t>
        </r>
      </text>
    </comment>
    <comment ref="AF51" authorId="0">
      <text>
        <r>
          <rPr>
            <sz val="10"/>
            <color rgb="FF000000"/>
            <rFont val="Arial"/>
          </rPr>
          <t>PCM eval (SO)</t>
        </r>
      </text>
    </comment>
    <comment ref="AI51" authorId="0">
      <text>
        <r>
          <rPr>
            <sz val="10"/>
            <color rgb="FF000000"/>
            <rFont val="Arial"/>
          </rPr>
          <t>Student Teacher Evaluation, Supervisor Feedback.  (BP, KK)</t>
        </r>
      </text>
    </comment>
    <comment ref="BD51" authorId="0">
      <text>
        <r>
          <rPr>
            <sz val="10"/>
            <color rgb="FF000000"/>
            <rFont val="Arial"/>
          </rPr>
          <t>SS unit plan</t>
        </r>
      </text>
    </comment>
    <comment ref="E52" authorId="0">
      <text>
        <r>
          <rPr>
            <sz val="10"/>
            <color rgb="FF000000"/>
            <rFont val="Arial"/>
          </rPr>
          <t>Ed 101 Obseravtion Reports and Shadowing presentation. (BP, KK)</t>
        </r>
      </text>
    </comment>
    <comment ref="H52" authorId="0">
      <text>
        <r>
          <rPr>
            <sz val="10"/>
            <color rgb="FF000000"/>
            <rFont val="Arial"/>
          </rPr>
          <t>Ed 101 Observation Reports and Shadowing presentation. (BP, KK)</t>
        </r>
      </text>
    </comment>
    <comment ref="Q52" authorId="0">
      <text>
        <r>
          <rPr>
            <sz val="10"/>
            <color rgb="FF000000"/>
            <rFont val="Arial"/>
          </rPr>
          <t xml:space="preserve">Included in short form evaluation of Field Experience (BJT)
</t>
        </r>
      </text>
    </comment>
    <comment ref="T52" authorId="0">
      <text>
        <r>
          <rPr>
            <sz val="10"/>
            <color rgb="FF000000"/>
            <rFont val="Arial"/>
          </rPr>
          <t>Group presentation (AG)</t>
        </r>
      </text>
    </comment>
    <comment ref="W52" authorId="0">
      <text>
        <r>
          <rPr>
            <sz val="10"/>
            <color rgb="FF000000"/>
            <rFont val="Arial"/>
          </rPr>
          <t>Co-op eval (AG)</t>
        </r>
      </text>
    </comment>
    <comment ref="Z52" authorId="0">
      <text>
        <r>
          <rPr>
            <sz val="10"/>
            <color rgb="FF000000"/>
            <rFont val="Arial"/>
          </rPr>
          <t>Extensive writing, annotated reading and grading by instructor.</t>
        </r>
      </text>
    </comment>
    <comment ref="AF52" authorId="0">
      <text>
        <r>
          <rPr>
            <sz val="10"/>
            <color rgb="FF000000"/>
            <rFont val="Arial"/>
          </rPr>
          <t>Co-op eval.</t>
        </r>
      </text>
    </comment>
    <comment ref="AI52" authorId="0">
      <text>
        <r>
          <rPr>
            <sz val="10"/>
            <color rgb="FF000000"/>
            <rFont val="Arial"/>
          </rPr>
          <t>Student Teacher Evaluation, Supervisor Feedback.  (BP, KK)</t>
        </r>
      </text>
    </comment>
    <comment ref="AX52" authorId="0">
      <text>
        <r>
          <rPr>
            <sz val="10"/>
            <color rgb="FF000000"/>
            <rFont val="Arial"/>
          </rPr>
          <t>Weekly Homeschool Teaches</t>
        </r>
      </text>
    </comment>
    <comment ref="BA52" authorId="0">
      <text>
        <r>
          <rPr>
            <sz val="10"/>
            <color rgb="FF000000"/>
            <rFont val="Arial"/>
          </rPr>
          <t>Field Experience Evaluation</t>
        </r>
      </text>
    </comment>
    <comment ref="BM52" authorId="0">
      <text>
        <r>
          <rPr>
            <sz val="10"/>
            <color rgb="FF000000"/>
            <rFont val="Arial"/>
          </rPr>
          <t>Field experience evaluation</t>
        </r>
      </text>
    </comment>
    <comment ref="BP52" authorId="0">
      <text>
        <r>
          <rPr>
            <sz val="10"/>
            <color rgb="FF000000"/>
            <rFont val="Arial"/>
          </rPr>
          <t>Capstone evaluation</t>
        </r>
      </text>
    </comment>
    <comment ref="E53" authorId="0">
      <text>
        <r>
          <rPr>
            <sz val="10"/>
            <color rgb="FF000000"/>
            <rFont val="Arial"/>
          </rPr>
          <t>Teacher Interview paper, Observations reports and Shadowing presentation. (BP, KK)</t>
        </r>
      </text>
    </comment>
    <comment ref="H53" authorId="0">
      <text>
        <r>
          <rPr>
            <sz val="10"/>
            <color rgb="FF000000"/>
            <rFont val="Arial"/>
          </rPr>
          <t>Teacher Interview paper, observation reports, shadowing presentation. (BP, KK)</t>
        </r>
      </text>
    </comment>
    <comment ref="Q53" authorId="0">
      <text>
        <r>
          <rPr>
            <sz val="10"/>
            <color rgb="FF000000"/>
            <rFont val="Arial"/>
          </rPr>
          <t>Included in short form evaluation of Field Experience (BJT)</t>
        </r>
      </text>
    </comment>
    <comment ref="T53" authorId="0">
      <text>
        <r>
          <rPr>
            <sz val="10"/>
            <color rgb="FF000000"/>
            <rFont val="Arial"/>
          </rPr>
          <t>Facility/camp visit opportunities, teacher aiding or own assignment</t>
        </r>
      </text>
    </comment>
    <comment ref="W53" authorId="0">
      <text>
        <r>
          <rPr>
            <sz val="10"/>
            <color rgb="FF000000"/>
            <rFont val="Arial"/>
          </rPr>
          <t>co-op eval (AG)</t>
        </r>
      </text>
    </comment>
    <comment ref="AF53" authorId="0">
      <text>
        <r>
          <rPr>
            <sz val="10"/>
            <color rgb="FF000000"/>
            <rFont val="Arial"/>
          </rPr>
          <t>Co-op eval (AG)</t>
        </r>
      </text>
    </comment>
    <comment ref="AI53" authorId="0">
      <text>
        <r>
          <rPr>
            <sz val="10"/>
            <color rgb="FF000000"/>
            <rFont val="Arial"/>
          </rPr>
          <t>Student Teacher Evaluation, Supervisor Feedback.  (BP, KK)</t>
        </r>
      </text>
    </comment>
    <comment ref="AL53" authorId="0">
      <text>
        <r>
          <rPr>
            <sz val="10"/>
            <color rgb="FF000000"/>
            <rFont val="Arial"/>
          </rPr>
          <t>Extra credit awarded for participating in the Plum Creek Literacy Festival</t>
        </r>
      </text>
    </comment>
    <comment ref="AT53" authorId="0">
      <text>
        <r>
          <rPr>
            <sz val="10"/>
            <color rgb="FF000000"/>
            <rFont val="Arial"/>
          </rPr>
          <t>class observation</t>
        </r>
      </text>
    </comment>
    <comment ref="AX53" authorId="0">
      <text>
        <r>
          <rPr>
            <sz val="10"/>
            <color rgb="FF000000"/>
            <rFont val="Arial"/>
          </rPr>
          <t>Development of weekly lesson plans and teaching for home school students</t>
        </r>
      </text>
    </comment>
    <comment ref="BA53" authorId="0">
      <text>
        <r>
          <rPr>
            <sz val="10"/>
            <color rgb="FF000000"/>
            <rFont val="Arial"/>
          </rPr>
          <t xml:space="preserve">Field Experience Evaluation
</t>
        </r>
      </text>
    </comment>
    <comment ref="N54" authorId="0">
      <text>
        <r>
          <rPr>
            <sz val="10"/>
            <color rgb="FF000000"/>
            <rFont val="Arial"/>
          </rPr>
          <t>Lesson Plan assignment</t>
        </r>
      </text>
    </comment>
    <comment ref="W54" authorId="0">
      <text>
        <r>
          <rPr>
            <sz val="10"/>
            <color rgb="FF000000"/>
            <rFont val="Arial"/>
          </rPr>
          <t>coop eval</t>
        </r>
      </text>
    </comment>
    <comment ref="AF54" authorId="0">
      <text>
        <r>
          <rPr>
            <sz val="10"/>
            <color rgb="FF000000"/>
            <rFont val="Arial"/>
          </rPr>
          <t>coop eval</t>
        </r>
      </text>
    </comment>
    <comment ref="AI54" authorId="0">
      <text>
        <r>
          <rPr>
            <sz val="10"/>
            <color rgb="FF000000"/>
            <rFont val="Arial"/>
          </rPr>
          <t>Student Teacher Evaluation, Supervisor Feedback.  (BP, KK)</t>
        </r>
      </text>
    </comment>
    <comment ref="AU54" authorId="0">
      <text>
        <r>
          <rPr>
            <sz val="10"/>
            <color rgb="FF000000"/>
            <rFont val="Arial"/>
          </rPr>
          <t xml:space="preserve">unit plan; class presentation
</t>
        </r>
      </text>
    </comment>
    <comment ref="AX54" authorId="0">
      <text>
        <r>
          <rPr>
            <sz val="10"/>
            <color rgb="FF000000"/>
            <rFont val="Arial"/>
          </rPr>
          <t>Development of weekly lesson plans and one major unit plan th ey must teach from--provided opportunity to make corrections until it is "great"</t>
        </r>
      </text>
    </comment>
    <comment ref="BA54" authorId="0">
      <text>
        <r>
          <rPr>
            <sz val="10"/>
            <color rgb="FF000000"/>
            <rFont val="Arial"/>
          </rPr>
          <t xml:space="preserve">Field Experience evaluation
</t>
        </r>
      </text>
    </comment>
    <comment ref="BD54" authorId="0">
      <text>
        <r>
          <rPr>
            <sz val="10"/>
            <color rgb="FF000000"/>
            <rFont val="Arial"/>
          </rPr>
          <t xml:space="preserve">unit/lesson plan
</t>
        </r>
      </text>
    </comment>
    <comment ref="BJ54" authorId="0">
      <text>
        <r>
          <rPr>
            <sz val="10"/>
            <color rgb="FF000000"/>
            <rFont val="Arial"/>
          </rPr>
          <t>Lesson plans</t>
        </r>
      </text>
    </comment>
    <comment ref="BP54" authorId="0">
      <text>
        <r>
          <rPr>
            <sz val="10"/>
            <color rgb="FF000000"/>
            <rFont val="Arial"/>
          </rPr>
          <t>Capstone evaluation</t>
        </r>
      </text>
    </comment>
    <comment ref="W55" authorId="0">
      <text>
        <r>
          <rPr>
            <sz val="10"/>
            <color rgb="FF000000"/>
            <rFont val="Arial"/>
          </rPr>
          <t>coop eval</t>
        </r>
      </text>
    </comment>
    <comment ref="Z55" authorId="0">
      <text>
        <r>
          <rPr>
            <sz val="10"/>
            <color rgb="FF000000"/>
            <rFont val="Arial"/>
          </rPr>
          <t>Extensive writing, annotated reading and grading by instructor.</t>
        </r>
      </text>
    </comment>
    <comment ref="AX55" authorId="0">
      <text>
        <r>
          <rPr>
            <sz val="10"/>
            <color rgb="FF000000"/>
            <rFont val="Arial"/>
          </rPr>
          <t>Discussions of Physical Education meeting the school's overall mission and intergration when possible</t>
        </r>
      </text>
    </comment>
    <comment ref="Q57" authorId="0">
      <text>
        <r>
          <rPr>
            <sz val="10"/>
            <color rgb="FF000000"/>
            <rFont val="Arial"/>
          </rPr>
          <t>Included in short form evaluation (BJT)</t>
        </r>
      </text>
    </comment>
    <comment ref="T57" authorId="0">
      <text>
        <r>
          <rPr>
            <sz val="10"/>
            <color rgb="FF000000"/>
            <rFont val="Arial"/>
          </rPr>
          <t>Group presentation, field experience (AG)</t>
        </r>
      </text>
    </comment>
    <comment ref="W57" authorId="0">
      <text>
        <r>
          <rPr>
            <sz val="10"/>
            <color rgb="FF000000"/>
            <rFont val="Arial"/>
          </rPr>
          <t>coop eval. (AG)</t>
        </r>
      </text>
    </comment>
    <comment ref="AC57" authorId="0">
      <text>
        <r>
          <rPr>
            <sz val="10"/>
            <color rgb="FF000000"/>
            <rFont val="Arial"/>
          </rPr>
          <t>class presentation</t>
        </r>
      </text>
    </comment>
    <comment ref="AF57" authorId="0">
      <text>
        <r>
          <rPr>
            <sz val="10"/>
            <color rgb="FF000000"/>
            <rFont val="Arial"/>
          </rPr>
          <t>co-op eval (AG)</t>
        </r>
      </text>
    </comment>
    <comment ref="AI57" authorId="0">
      <text>
        <r>
          <rPr>
            <sz val="10"/>
            <color rgb="FF000000"/>
            <rFont val="Arial"/>
          </rPr>
          <t>Student Teacher Evaluation, Supervisor Feedback.  (BP, KK)</t>
        </r>
      </text>
    </comment>
    <comment ref="AU57" authorId="0">
      <text>
        <r>
          <rPr>
            <sz val="10"/>
            <color rgb="FF000000"/>
            <rFont val="Arial"/>
          </rPr>
          <t>Class presentation - element</t>
        </r>
      </text>
    </comment>
    <comment ref="AX57" authorId="0">
      <text>
        <r>
          <rPr>
            <sz val="10"/>
            <color rgb="FF000000"/>
            <rFont val="Arial"/>
          </rPr>
          <t>Weekly lesson teaches that require communication with students and their parents that are watching</t>
        </r>
      </text>
    </comment>
    <comment ref="BA57" authorId="0">
      <text>
        <r>
          <rPr>
            <sz val="10"/>
            <color rgb="FF000000"/>
            <rFont val="Arial"/>
          </rPr>
          <t>Field Experience evaluation</t>
        </r>
      </text>
    </comment>
    <comment ref="BD57" authorId="0">
      <text>
        <r>
          <rPr>
            <sz val="10"/>
            <color rgb="FF000000"/>
            <rFont val="Arial"/>
          </rPr>
          <t>professionalism standard</t>
        </r>
      </text>
    </comment>
    <comment ref="BM57" authorId="0">
      <text>
        <r>
          <rPr>
            <sz val="10"/>
            <color rgb="FF000000"/>
            <rFont val="Arial"/>
          </rPr>
          <t>Field experience evaluation</t>
        </r>
      </text>
    </comment>
    <comment ref="BP57" authorId="0">
      <text>
        <r>
          <rPr>
            <sz val="10"/>
            <color rgb="FF000000"/>
            <rFont val="Arial"/>
          </rPr>
          <t>Capstone evaluation</t>
        </r>
      </text>
    </comment>
    <comment ref="E58" authorId="0">
      <text>
        <r>
          <rPr>
            <sz val="10"/>
            <color rgb="FF000000"/>
            <rFont val="Arial"/>
          </rPr>
          <t>Course requirements. (BP, KK)</t>
        </r>
      </text>
    </comment>
    <comment ref="H58" authorId="0">
      <text>
        <r>
          <rPr>
            <sz val="10"/>
            <color rgb="FF000000"/>
            <rFont val="Arial"/>
          </rPr>
          <t>Observation requirements. (BP, KK)</t>
        </r>
      </text>
    </comment>
    <comment ref="K58" authorId="0">
      <text>
        <r>
          <rPr>
            <sz val="10"/>
            <color rgb="FF000000"/>
            <rFont val="Arial"/>
          </rPr>
          <t>course requirement</t>
        </r>
      </text>
    </comment>
    <comment ref="N58" authorId="0">
      <text>
        <r>
          <rPr>
            <sz val="10"/>
            <color rgb="FF000000"/>
            <rFont val="Arial"/>
          </rPr>
          <t>Meeting deadlines and attendance in class included in course grade.</t>
        </r>
      </text>
    </comment>
    <comment ref="Q58" authorId="0">
      <text>
        <r>
          <rPr>
            <sz val="10"/>
            <color rgb="FF000000"/>
            <rFont val="Arial"/>
          </rPr>
          <t>Included in Short form evaluation (BJT)</t>
        </r>
      </text>
    </comment>
    <comment ref="W58" authorId="0">
      <text>
        <r>
          <rPr>
            <sz val="10"/>
            <color rgb="FF000000"/>
            <rFont val="Arial"/>
          </rPr>
          <t>paperwork (AG)</t>
        </r>
      </text>
    </comment>
    <comment ref="Z58" authorId="0">
      <text>
        <r>
          <rPr>
            <sz val="10"/>
            <color rgb="FF000000"/>
            <rFont val="Arial"/>
          </rPr>
          <t>Extensive writing, annotated reading and grading by instructor.</t>
        </r>
      </text>
    </comment>
    <comment ref="AC58" authorId="0">
      <text>
        <r>
          <rPr>
            <sz val="10"/>
            <color rgb="FF000000"/>
            <rFont val="Arial"/>
          </rPr>
          <t>course requirement</t>
        </r>
      </text>
    </comment>
    <comment ref="AF58" authorId="0">
      <text>
        <r>
          <rPr>
            <sz val="10"/>
            <color rgb="FF000000"/>
            <rFont val="Arial"/>
          </rPr>
          <t>paperwork (AG)</t>
        </r>
      </text>
    </comment>
    <comment ref="AI58" authorId="0">
      <text>
        <r>
          <rPr>
            <sz val="10"/>
            <color rgb="FF000000"/>
            <rFont val="Arial"/>
          </rPr>
          <t>Student Teacher Evaluation, Supervisor Feedback, Quick Evaluation.  (BP, KK)</t>
        </r>
      </text>
    </comment>
    <comment ref="BA58" authorId="0">
      <text>
        <r>
          <rPr>
            <sz val="10"/>
            <color rgb="FF000000"/>
            <rFont val="Arial"/>
          </rPr>
          <t>Field Experience evaluation</t>
        </r>
      </text>
    </comment>
    <comment ref="BD58" authorId="0">
      <text>
        <r>
          <rPr>
            <sz val="10"/>
            <color rgb="FF000000"/>
            <rFont val="Arial"/>
          </rPr>
          <t>professionalism standard</t>
        </r>
      </text>
    </comment>
    <comment ref="T59" authorId="0">
      <text>
        <r>
          <rPr>
            <sz val="10"/>
            <color rgb="FF000000"/>
            <rFont val="Arial"/>
          </rPr>
          <t>Pre-referral plans, transition plans, IEP goals</t>
        </r>
      </text>
    </comment>
    <comment ref="Z59" authorId="0">
      <text>
        <r>
          <rPr>
            <sz val="10"/>
            <color rgb="FF000000"/>
            <rFont val="Arial"/>
          </rPr>
          <t>Extensive writing, annotated reading and grading by instructor.</t>
        </r>
      </text>
    </comment>
    <comment ref="AI59" authorId="0">
      <text>
        <r>
          <rPr>
            <sz val="10"/>
            <color rgb="FF000000"/>
            <rFont val="Arial"/>
          </rPr>
          <t>Student Teacher Evaluation, Supervisor Feedback.  (BP, KK)</t>
        </r>
      </text>
    </comment>
    <comment ref="AX59" authorId="0">
      <text>
        <r>
          <rPr>
            <sz val="10"/>
            <color rgb="FF000000"/>
            <rFont val="Arial"/>
          </rPr>
          <t>Weekly assessments for home school teaches</t>
        </r>
      </text>
    </comment>
    <comment ref="BP59" authorId="0">
      <text>
        <r>
          <rPr>
            <sz val="10"/>
            <color rgb="FF000000"/>
            <rFont val="Arial"/>
          </rPr>
          <t>Capstone evaluation</t>
        </r>
      </text>
    </comment>
    <comment ref="E60" authorId="0">
      <text>
        <r>
          <rPr>
            <sz val="10"/>
            <color rgb="FF000000"/>
            <rFont val="Arial"/>
          </rPr>
          <t>Field Experience Observations. (BP, KK)</t>
        </r>
      </text>
    </comment>
    <comment ref="H60" authorId="0">
      <text>
        <r>
          <rPr>
            <sz val="10"/>
            <color rgb="FF000000"/>
            <rFont val="Arial"/>
          </rPr>
          <t>Field Experience requirements. (BP, KK)</t>
        </r>
      </text>
    </comment>
    <comment ref="Q60" authorId="0">
      <text>
        <r>
          <rPr>
            <sz val="10"/>
            <color rgb="FF000000"/>
            <rFont val="Arial"/>
          </rPr>
          <t>Short form evaluation for field experience (BJT)</t>
        </r>
      </text>
    </comment>
    <comment ref="W60" authorId="0">
      <text>
        <r>
          <rPr>
            <sz val="10"/>
            <color rgb="FF000000"/>
            <rFont val="Arial"/>
          </rPr>
          <t>co-op eval (AG)</t>
        </r>
      </text>
    </comment>
    <comment ref="Z60" authorId="0">
      <text>
        <r>
          <rPr>
            <sz val="10"/>
            <color rgb="FF000000"/>
            <rFont val="Arial"/>
          </rPr>
          <t>Extensive writing, annotated reading and grading by instructor.</t>
        </r>
      </text>
    </comment>
    <comment ref="AF60" authorId="0">
      <text>
        <r>
          <rPr>
            <sz val="10"/>
            <color rgb="FF000000"/>
            <rFont val="Arial"/>
          </rPr>
          <t>co-op eval (AG)</t>
        </r>
      </text>
    </comment>
    <comment ref="AI60" authorId="0">
      <text>
        <r>
          <rPr>
            <sz val="10"/>
            <color rgb="FF000000"/>
            <rFont val="Arial"/>
          </rPr>
          <t>Student Teacher Evaluation, Supervisor Feedback.  (BP, KK)</t>
        </r>
      </text>
    </comment>
    <comment ref="AX60" authorId="0">
      <text>
        <r>
          <rPr>
            <sz val="10"/>
            <color rgb="FF000000"/>
            <rFont val="Arial"/>
          </rPr>
          <t>Discussions  of professionalism, best practices, standard of care, and negligence</t>
        </r>
      </text>
    </comment>
    <comment ref="BA60" authorId="0">
      <text>
        <r>
          <rPr>
            <sz val="10"/>
            <color rgb="FF000000"/>
            <rFont val="Arial"/>
          </rPr>
          <t>Field Experience evaluation</t>
        </r>
      </text>
    </comment>
    <comment ref="BP60" authorId="0">
      <text>
        <r>
          <rPr>
            <sz val="10"/>
            <color rgb="FF000000"/>
            <rFont val="Arial"/>
          </rPr>
          <t>Capstone evaluation</t>
        </r>
      </text>
    </comment>
    <comment ref="Q61" authorId="0">
      <text>
        <r>
          <rPr>
            <sz val="10"/>
            <color rgb="FF000000"/>
            <rFont val="Arial"/>
          </rPr>
          <t>Students are responsible for proper documentation of field experience hours.</t>
        </r>
      </text>
    </comment>
    <comment ref="T61" authorId="0">
      <text>
        <r>
          <rPr>
            <sz val="10"/>
            <color rgb="FF000000"/>
            <rFont val="Arial"/>
          </rPr>
          <t>tests</t>
        </r>
      </text>
    </comment>
    <comment ref="W61" authorId="0">
      <text>
        <r>
          <rPr>
            <sz val="10"/>
            <color rgb="FF000000"/>
            <rFont val="Arial"/>
          </rPr>
          <t>hours log (AG)</t>
        </r>
      </text>
    </comment>
    <comment ref="AI61" authorId="0">
      <text>
        <r>
          <rPr>
            <sz val="10"/>
            <color rgb="FF000000"/>
            <rFont val="Arial"/>
          </rPr>
          <t>TWS, Portfolio. (BP,KK)</t>
        </r>
      </text>
    </comment>
    <comment ref="AX61" authorId="0">
      <text>
        <r>
          <rPr>
            <sz val="10"/>
            <color rgb="FF000000"/>
            <rFont val="Arial"/>
          </rPr>
          <t>Weekly assessments of homeschool children</t>
        </r>
      </text>
    </comment>
    <comment ref="BF61" authorId="0">
      <text>
        <r>
          <rPr>
            <sz val="10"/>
            <color rgb="FF000000"/>
            <rFont val="Arial"/>
          </rPr>
          <t>Weekly Observation reports 
AOliver</t>
        </r>
      </text>
    </comment>
    <comment ref="AI64" authorId="0">
      <text>
        <r>
          <rPr>
            <sz val="10"/>
            <color rgb="FF000000"/>
            <rFont val="Arial"/>
          </rPr>
          <t>Student Teacher Evaluation, Supervisor Feedback.  (BP, KK)</t>
        </r>
      </text>
    </comment>
    <comment ref="AL64" authorId="0">
      <text>
        <r>
          <rPr>
            <sz val="10"/>
            <color rgb="FF000000"/>
            <rFont val="Arial"/>
          </rPr>
          <t>Lesson plans</t>
        </r>
      </text>
    </comment>
    <comment ref="AU64" authorId="0">
      <text>
        <r>
          <rPr>
            <sz val="10"/>
            <color rgb="FF000000"/>
            <rFont val="Arial"/>
          </rPr>
          <t>unit plan, group proj/presentation; final exam</t>
        </r>
      </text>
    </comment>
    <comment ref="AX64" authorId="0">
      <text>
        <r>
          <rPr>
            <sz val="10"/>
            <color rgb="FF000000"/>
            <rFont val="Arial"/>
          </rPr>
          <t>Weekly Homeschool Lesson Teaches</t>
        </r>
      </text>
    </comment>
    <comment ref="BD64" authorId="0">
      <text>
        <r>
          <rPr>
            <sz val="10"/>
            <color rgb="FF000000"/>
            <rFont val="Arial"/>
          </rPr>
          <t>lesson/unit plan</t>
        </r>
      </text>
    </comment>
    <comment ref="BF64" authorId="0">
      <text>
        <r>
          <rPr>
            <sz val="10"/>
            <color rgb="FF000000"/>
            <rFont val="Arial"/>
          </rPr>
          <t>Learning Prescrition
AOliver</t>
        </r>
      </text>
    </comment>
    <comment ref="BJ64" authorId="0">
      <text>
        <r>
          <rPr>
            <sz val="10"/>
            <color rgb="FF000000"/>
            <rFont val="Arial"/>
          </rPr>
          <t>Lesson plans</t>
        </r>
      </text>
    </comment>
    <comment ref="BP64" authorId="0">
      <text>
        <r>
          <rPr>
            <sz val="10"/>
            <color rgb="FF000000"/>
            <rFont val="Arial"/>
          </rPr>
          <t>Capstone lesson plans</t>
        </r>
      </text>
    </comment>
    <comment ref="K65" authorId="0">
      <text>
        <r>
          <rPr>
            <sz val="10"/>
            <color rgb="FF000000"/>
            <rFont val="Arial"/>
          </rPr>
          <t>article review on curricular focus area</t>
        </r>
      </text>
    </comment>
    <comment ref="AI65" authorId="0">
      <text>
        <r>
          <rPr>
            <sz val="10"/>
            <color rgb="FF000000"/>
            <rFont val="Arial"/>
          </rPr>
          <t>Student Teacher Evaluation, Supervisor Feedback.  (BP, KK)</t>
        </r>
      </text>
    </comment>
    <comment ref="AL65" authorId="0">
      <text>
        <r>
          <rPr>
            <sz val="10"/>
            <color rgb="FF000000"/>
            <rFont val="Arial"/>
          </rPr>
          <t>Research article presentation</t>
        </r>
      </text>
    </comment>
    <comment ref="AU65" authorId="0">
      <text>
        <r>
          <rPr>
            <sz val="10"/>
            <color rgb="FF000000"/>
            <rFont val="Arial"/>
          </rPr>
          <t xml:space="preserve">journal article review
</t>
        </r>
      </text>
    </comment>
    <comment ref="AX65" authorId="0">
      <text>
        <r>
          <rPr>
            <sz val="10"/>
            <color rgb="FF000000"/>
            <rFont val="Arial"/>
          </rPr>
          <t>Research Paper/Myth Essay</t>
        </r>
      </text>
    </comment>
    <comment ref="BD65" authorId="0">
      <text>
        <r>
          <rPr>
            <sz val="10"/>
            <color rgb="FF000000"/>
            <rFont val="Arial"/>
          </rPr>
          <t>lesson/unit plan</t>
        </r>
      </text>
    </comment>
    <comment ref="AI66" authorId="0">
      <text>
        <r>
          <rPr>
            <sz val="10"/>
            <color rgb="FF000000"/>
            <rFont val="Arial"/>
          </rPr>
          <t>Lesson Planning. (BP, KK)</t>
        </r>
      </text>
    </comment>
    <comment ref="AL66" authorId="0">
      <text>
        <r>
          <rPr>
            <sz val="10"/>
            <color rgb="FF000000"/>
            <rFont val="Arial"/>
          </rPr>
          <t>Lesson plan connection to state standards</t>
        </r>
      </text>
    </comment>
    <comment ref="AU66" authorId="0">
      <text>
        <r>
          <rPr>
            <sz val="10"/>
            <color rgb="FF000000"/>
            <rFont val="Arial"/>
          </rPr>
          <t>Aspect of unit plan; group project; presentation</t>
        </r>
      </text>
    </comment>
    <comment ref="AX66" authorId="0">
      <text>
        <r>
          <rPr>
            <sz val="10"/>
            <color rgb="FF000000"/>
            <rFont val="Arial"/>
          </rPr>
          <t>Curriculum Assessments and development of lesson plans that clearly show how they align with NASPE Standards</t>
        </r>
      </text>
    </comment>
    <comment ref="BD66" authorId="0">
      <text>
        <r>
          <rPr>
            <sz val="10"/>
            <color rgb="FF000000"/>
            <rFont val="Arial"/>
          </rPr>
          <t>lesson/unit plan</t>
        </r>
      </text>
    </comment>
    <comment ref="BJ66" authorId="0">
      <text>
        <r>
          <rPr>
            <sz val="10"/>
            <color rgb="FF000000"/>
            <rFont val="Arial"/>
          </rPr>
          <t>Lesson plans</t>
        </r>
      </text>
    </comment>
    <comment ref="BP66" authorId="0">
      <text>
        <r>
          <rPr>
            <sz val="10"/>
            <color rgb="FF000000"/>
            <rFont val="Arial"/>
          </rPr>
          <t>Capstone lesson plans</t>
        </r>
      </text>
    </comment>
    <comment ref="T67" authorId="0">
      <text>
        <r>
          <rPr>
            <sz val="10"/>
            <color rgb="FF000000"/>
            <rFont val="Arial"/>
          </rPr>
          <t>Adaptation activities</t>
        </r>
      </text>
    </comment>
    <comment ref="AC67" authorId="0">
      <text>
        <r>
          <rPr>
            <sz val="10"/>
            <color rgb="FF000000"/>
            <rFont val="Arial"/>
          </rPr>
          <t>lesson plan, group presentation SO</t>
        </r>
      </text>
    </comment>
    <comment ref="AI67" authorId="0">
      <text>
        <r>
          <rPr>
            <sz val="10"/>
            <color rgb="FF000000"/>
            <rFont val="Arial"/>
          </rPr>
          <t>Student Teacher Evaluation, Supervisor Feedback.  (BP, KK)</t>
        </r>
      </text>
    </comment>
    <comment ref="AL67" authorId="0">
      <text>
        <r>
          <rPr>
            <sz val="10"/>
            <color rgb="FF000000"/>
            <rFont val="Arial"/>
          </rPr>
          <t>Lesson plans; ESL methods blog posts</t>
        </r>
      </text>
    </comment>
    <comment ref="AU67" authorId="0">
      <text>
        <r>
          <rPr>
            <sz val="10"/>
            <color rgb="FF000000"/>
            <rFont val="Arial"/>
          </rPr>
          <t>unit plan, group project, resource notebook</t>
        </r>
      </text>
    </comment>
    <comment ref="AX67" authorId="0">
      <text>
        <r>
          <rPr>
            <sz val="10"/>
            <color rgb="FF000000"/>
            <rFont val="Arial"/>
          </rPr>
          <t>reading quizzes, discussions, and lesson plans, and k-8year plans that indicate comprehensive knowledge that skills develop in the same order, but at different rates</t>
        </r>
      </text>
    </comment>
    <comment ref="BD67" authorId="0">
      <text>
        <r>
          <rPr>
            <sz val="10"/>
            <color rgb="FF000000"/>
            <rFont val="Arial"/>
          </rPr>
          <t>lesson/unit plan</t>
        </r>
      </text>
    </comment>
    <comment ref="Q70" authorId="0">
      <text>
        <r>
          <rPr>
            <sz val="10"/>
            <color rgb="FF000000"/>
            <rFont val="Arial"/>
          </rPr>
          <t>Included in short form evaluation of Field Experience (BJT)</t>
        </r>
      </text>
    </comment>
    <comment ref="W70" authorId="0">
      <text>
        <r>
          <rPr>
            <sz val="10"/>
            <color rgb="FF000000"/>
            <rFont val="Arial"/>
          </rPr>
          <t>co-op eval (AG)</t>
        </r>
      </text>
    </comment>
    <comment ref="AF70" authorId="0">
      <text>
        <r>
          <rPr>
            <sz val="10"/>
            <color rgb="FF000000"/>
            <rFont val="Arial"/>
          </rPr>
          <t>coop eval</t>
        </r>
      </text>
    </comment>
    <comment ref="AI70" authorId="0">
      <text>
        <r>
          <rPr>
            <sz val="10"/>
            <color rgb="FF000000"/>
            <rFont val="Arial"/>
          </rPr>
          <t>Student Teacher Evaluation, Supervisor Feedback.  (BP, KK)</t>
        </r>
      </text>
    </comment>
    <comment ref="BD70" authorId="0">
      <text>
        <r>
          <rPr>
            <sz val="10"/>
            <color rgb="FF000000"/>
            <rFont val="Arial"/>
          </rPr>
          <t>professionalism standard</t>
        </r>
      </text>
    </comment>
    <comment ref="N71" authorId="0">
      <text>
        <r>
          <rPr>
            <sz val="10"/>
            <color rgb="FF000000"/>
            <rFont val="Arial"/>
          </rPr>
          <t>Writing skills evaluated in every written assignment (BJT)</t>
        </r>
      </text>
    </comment>
    <comment ref="Q71" authorId="0">
      <text>
        <r>
          <rPr>
            <sz val="10"/>
            <color rgb="FF000000"/>
            <rFont val="Arial"/>
          </rPr>
          <t>Included in short form evaluation of Field Experience (BJT)</t>
        </r>
      </text>
    </comment>
    <comment ref="W71" authorId="0">
      <text>
        <r>
          <rPr>
            <sz val="10"/>
            <color rgb="FF000000"/>
            <rFont val="Arial"/>
          </rPr>
          <t>co=op eval (AG)</t>
        </r>
      </text>
    </comment>
    <comment ref="AF71" authorId="0">
      <text>
        <r>
          <rPr>
            <sz val="10"/>
            <color rgb="FF000000"/>
            <rFont val="Arial"/>
          </rPr>
          <t>co-op eval (AG)</t>
        </r>
      </text>
    </comment>
    <comment ref="AI71" authorId="0">
      <text>
        <r>
          <rPr>
            <sz val="10"/>
            <color rgb="FF000000"/>
            <rFont val="Arial"/>
          </rPr>
          <t>Student Teacher Evaluation, Supervisor Feedback.  (BP, KK)</t>
        </r>
      </text>
    </comment>
    <comment ref="AX71" authorId="0">
      <text>
        <r>
          <rPr>
            <sz val="10"/>
            <color rgb="FF000000"/>
            <rFont val="Arial"/>
          </rPr>
          <t>Group teaches, activities and lesson plan development</t>
        </r>
      </text>
    </comment>
    <comment ref="BD71" authorId="0">
      <text>
        <r>
          <rPr>
            <sz val="10"/>
            <color rgb="FF000000"/>
            <rFont val="Arial"/>
          </rPr>
          <t>professionalism standard</t>
        </r>
      </text>
    </comment>
    <comment ref="Q72" authorId="0">
      <text>
        <r>
          <rPr>
            <sz val="10"/>
            <color rgb="FF000000"/>
            <rFont val="Arial"/>
          </rPr>
          <t>Included in short form evaluation of Field Experience (BJT)</t>
        </r>
      </text>
    </comment>
    <comment ref="Z72" authorId="0">
      <text>
        <r>
          <rPr>
            <sz val="10"/>
            <color rgb="FF000000"/>
            <rFont val="Arial"/>
          </rPr>
          <t>Extensive writing, annotated reading and grading by instructor.</t>
        </r>
      </text>
    </comment>
    <comment ref="AC72" authorId="0">
      <text>
        <r>
          <rPr>
            <sz val="10"/>
            <color rgb="FF000000"/>
            <rFont val="Arial"/>
          </rPr>
          <t>Take home essay final SO</t>
        </r>
      </text>
    </comment>
    <comment ref="AI72" authorId="0">
      <text>
        <r>
          <rPr>
            <sz val="10"/>
            <color rgb="FF000000"/>
            <rFont val="Arial"/>
          </rPr>
          <t>Student Teacher Evaluation, Supervisor Feedback.  (BP, KK)</t>
        </r>
      </text>
    </comment>
    <comment ref="BD72" authorId="0">
      <text>
        <r>
          <rPr>
            <sz val="10"/>
            <color rgb="FF000000"/>
            <rFont val="Arial"/>
          </rPr>
          <t>first day project</t>
        </r>
      </text>
    </comment>
    <comment ref="AI73" authorId="0">
      <text>
        <r>
          <rPr>
            <sz val="10"/>
            <color rgb="FF000000"/>
            <rFont val="Arial"/>
          </rPr>
          <t>WAR, Student Teacher Evaluation, Supervisor Feedback.  (BP KK)</t>
        </r>
      </text>
    </comment>
    <comment ref="BM73" authorId="0">
      <text>
        <r>
          <rPr>
            <sz val="10"/>
            <color rgb="FF000000"/>
            <rFont val="Arial"/>
          </rPr>
          <t>Literacy night or author talks at Plum Creek</t>
        </r>
      </text>
    </comment>
    <comment ref="Z74" authorId="0">
      <text>
        <r>
          <rPr>
            <sz val="10"/>
            <color rgb="FF000000"/>
            <rFont val="Arial"/>
          </rPr>
          <t>Extensive writing, annotated reading and grading by instructor.</t>
        </r>
      </text>
    </comment>
    <comment ref="AI74" authorId="0">
      <text>
        <r>
          <rPr>
            <sz val="10"/>
            <color rgb="FF000000"/>
            <rFont val="Arial"/>
          </rPr>
          <t>Student Teacher Evaluation, Supervisor Feedback</t>
        </r>
      </text>
    </comment>
    <comment ref="AX74" authorId="0">
      <text>
        <r>
          <rPr>
            <sz val="10"/>
            <color rgb="FF000000"/>
            <rFont val="Arial"/>
          </rPr>
          <t>In-class assignment that requires students to write a mission for a mock school, the qualities they value, and how physical education meets that school's overall mission</t>
        </r>
      </text>
    </comment>
    <comment ref="E75" authorId="0">
      <text>
        <r>
          <rPr>
            <sz val="10"/>
            <color rgb="FF000000"/>
            <rFont val="Arial"/>
          </rPr>
          <t xml:space="preserve">Teacher Interview Report. (BP, KK)
</t>
        </r>
      </text>
    </comment>
    <comment ref="H75" authorId="0">
      <text>
        <r>
          <rPr>
            <sz val="10"/>
            <color rgb="FF000000"/>
            <rFont val="Arial"/>
          </rPr>
          <t xml:space="preserve">Teacher Interview Report. (BP, KK)
</t>
        </r>
      </text>
    </comment>
    <comment ref="T75" authorId="0">
      <text>
        <r>
          <rPr>
            <sz val="10"/>
            <color rgb="FF000000"/>
            <rFont val="Arial"/>
          </rPr>
          <t>Tests</t>
        </r>
      </text>
    </comment>
    <comment ref="Z75" authorId="0">
      <text>
        <r>
          <rPr>
            <sz val="10"/>
            <color rgb="FF000000"/>
            <rFont val="Arial"/>
          </rPr>
          <t>Extensive writing, annotated reading and grading by instructor.</t>
        </r>
      </text>
    </comment>
    <comment ref="AI75" authorId="0">
      <text>
        <r>
          <rPr>
            <sz val="10"/>
            <color rgb="FF000000"/>
            <rFont val="Arial"/>
          </rPr>
          <t>Student Teacher Evaluation, Supervisor Feedback.  (BP, KK)</t>
        </r>
      </text>
    </comment>
    <comment ref="AX75" authorId="0">
      <text>
        <r>
          <rPr>
            <sz val="10"/>
            <color rgb="FF000000"/>
            <rFont val="Arial"/>
          </rPr>
          <t>students plan weekly homeschool lessons as a group</t>
        </r>
      </text>
    </comment>
    <comment ref="BP75" authorId="0">
      <text>
        <r>
          <rPr>
            <sz val="10"/>
            <color rgb="FF000000"/>
            <rFont val="Arial"/>
          </rPr>
          <t>Capstone evaluation</t>
        </r>
      </text>
    </comment>
    <comment ref="N76" authorId="0">
      <text>
        <r>
          <rPr>
            <sz val="10"/>
            <color rgb="FF000000"/>
            <rFont val="Arial"/>
          </rPr>
          <t>Collaborative activities included in lesson plan development.</t>
        </r>
      </text>
    </comment>
    <comment ref="T76" authorId="0">
      <text>
        <r>
          <rPr>
            <sz val="10"/>
            <color rgb="FF000000"/>
            <rFont val="Arial"/>
          </rPr>
          <t>tests</t>
        </r>
      </text>
    </comment>
    <comment ref="Z76" authorId="0">
      <text>
        <r>
          <rPr>
            <sz val="10"/>
            <color rgb="FF000000"/>
            <rFont val="Arial"/>
          </rPr>
          <t>Extensive writing, annotated reading and grading by instructor.</t>
        </r>
      </text>
    </comment>
    <comment ref="AI76" authorId="0">
      <text>
        <r>
          <rPr>
            <sz val="10"/>
            <color rgb="FF000000"/>
            <rFont val="Arial"/>
          </rPr>
          <t>WAR, Student Teacher Evaluation, Supervisor Feedback.  (BP KK)</t>
        </r>
      </text>
    </comment>
    <comment ref="AX76" authorId="0">
      <text>
        <r>
          <rPr>
            <sz val="10"/>
            <color rgb="FF000000"/>
            <rFont val="Arial"/>
          </rPr>
          <t>Weekly Home School teaches require collaboration with peers in development of lessons and weekly communication with parents about student needs and general support for physical education</t>
        </r>
      </text>
    </comment>
    <comment ref="N78" authorId="0">
      <text>
        <r>
          <rPr>
            <sz val="10"/>
            <color rgb="FF000000"/>
            <rFont val="Arial"/>
          </rPr>
          <t>Evaluated via student essays.</t>
        </r>
      </text>
    </comment>
    <comment ref="AC78" authorId="0">
      <text>
        <r>
          <rPr>
            <sz val="10"/>
            <color rgb="FF000000"/>
            <rFont val="Arial"/>
          </rPr>
          <t>Essay final,cross cultural paper, lens theory application SO</t>
        </r>
      </text>
    </comment>
    <comment ref="AI78" authorId="0">
      <text>
        <r>
          <rPr>
            <sz val="10"/>
            <color rgb="FF000000"/>
            <rFont val="Arial"/>
          </rPr>
          <t>Student Teacher Evaluation, Supervisor Feedback, Portfolio.  (BP, KK)</t>
        </r>
      </text>
    </comment>
    <comment ref="AL78" authorId="0">
      <text>
        <r>
          <rPr>
            <sz val="10"/>
            <color rgb="FF000000"/>
            <rFont val="Arial"/>
          </rPr>
          <t>Midterm and final questions, reflection-comprehension journals</t>
        </r>
      </text>
    </comment>
    <comment ref="AC79" authorId="0">
      <text>
        <r>
          <rPr>
            <sz val="10"/>
            <color rgb="FF000000"/>
            <rFont val="Arial"/>
          </rPr>
          <t>Lesson plan, DI application assignment (SO)</t>
        </r>
      </text>
    </comment>
    <comment ref="AI79" authorId="0">
      <text>
        <r>
          <rPr>
            <sz val="10"/>
            <color rgb="FF000000"/>
            <rFont val="Arial"/>
          </rPr>
          <t>Student Teacher Evaluation, Supervisor Feedback.  (BP, KK)</t>
        </r>
      </text>
    </comment>
    <comment ref="AU79" authorId="0">
      <text>
        <r>
          <rPr>
            <sz val="10"/>
            <color rgb="FF000000"/>
            <rFont val="Arial"/>
          </rPr>
          <t>element of lesson plans within unit plan</t>
        </r>
      </text>
    </comment>
    <comment ref="AX79" authorId="0">
      <text>
        <r>
          <rPr>
            <sz val="10"/>
            <color rgb="FF000000"/>
            <rFont val="Arial"/>
          </rPr>
          <t>In-Class activities and weekly lesson plans that require a lesson plan that "plans for the average, and accomodates up and down based on present level of students"</t>
        </r>
      </text>
    </comment>
    <comment ref="BD79" authorId="0">
      <text>
        <r>
          <rPr>
            <sz val="10"/>
            <color rgb="FF000000"/>
            <rFont val="Arial"/>
          </rPr>
          <t>lesson/unit plan</t>
        </r>
      </text>
    </comment>
    <comment ref="BJ79" authorId="0">
      <text>
        <r>
          <rPr>
            <sz val="10"/>
            <color rgb="FF000000"/>
            <rFont val="Arial"/>
          </rPr>
          <t>Lesson plans</t>
        </r>
      </text>
    </comment>
    <comment ref="BP79" authorId="0">
      <text>
        <r>
          <rPr>
            <sz val="10"/>
            <color rgb="FF000000"/>
            <rFont val="Arial"/>
          </rPr>
          <t>Capstone lesson plans</t>
        </r>
      </text>
    </comment>
    <comment ref="Z80" authorId="0">
      <text>
        <r>
          <rPr>
            <sz val="10"/>
            <color rgb="FF000000"/>
            <rFont val="Arial"/>
          </rPr>
          <t>Extensive writing, annotated reading and grading by instructor.</t>
        </r>
      </text>
    </comment>
    <comment ref="AC80" authorId="0">
      <text>
        <r>
          <rPr>
            <sz val="10"/>
            <color rgb="FF000000"/>
            <rFont val="Arial"/>
          </rPr>
          <t>Cross cultural paper, lens theory application SO</t>
        </r>
      </text>
    </comment>
    <comment ref="AI80" authorId="0">
      <text>
        <r>
          <rPr>
            <sz val="10"/>
            <color rgb="FF000000"/>
            <rFont val="Arial"/>
          </rPr>
          <t>Student Teacher Evaluation, Supervisor Feedback.  (BP, KK)</t>
        </r>
      </text>
    </comment>
    <comment ref="AL80" authorId="0">
      <text>
        <r>
          <rPr>
            <sz val="10"/>
            <color rgb="FF000000"/>
            <rFont val="Arial"/>
          </rPr>
          <t>Midterm and final questions, reflection-comprehension journal</t>
        </r>
      </text>
    </comment>
    <comment ref="BM80" authorId="0">
      <text>
        <r>
          <rPr>
            <sz val="10"/>
            <color rgb="FF000000"/>
            <rFont val="Arial"/>
          </rPr>
          <t>Practicum evaluation</t>
        </r>
      </text>
    </comment>
    <comment ref="BP80" authorId="0">
      <text>
        <r>
          <rPr>
            <sz val="10"/>
            <color rgb="FF000000"/>
            <rFont val="Arial"/>
          </rPr>
          <t>Capstone evaluation</t>
        </r>
      </text>
    </comment>
    <comment ref="Z81" authorId="0">
      <text>
        <r>
          <rPr>
            <sz val="10"/>
            <color rgb="FF000000"/>
            <rFont val="Arial"/>
          </rPr>
          <t>Extensive writing, annotated reading and grading by instructor.</t>
        </r>
      </text>
    </comment>
    <comment ref="AI81" authorId="0">
      <text>
        <r>
          <rPr>
            <sz val="10"/>
            <color rgb="FF000000"/>
            <rFont val="Arial"/>
          </rPr>
          <t>Student Teacher Evaluation, Supervisor Feedback.  (BP, KK)</t>
        </r>
      </text>
    </comment>
    <comment ref="AX81" authorId="0">
      <text>
        <r>
          <rPr>
            <sz val="10"/>
            <color rgb="FF000000"/>
            <rFont val="Arial"/>
          </rPr>
          <t>Collaboration with peers for lesson planning/teaching and collaboration with parents for home school teaches</t>
        </r>
      </text>
    </comment>
    <comment ref="BD81" authorId="0">
      <text>
        <r>
          <rPr>
            <sz val="10"/>
            <color rgb="FF000000"/>
            <rFont val="Arial"/>
          </rPr>
          <t>First Day Project</t>
        </r>
      </text>
    </comment>
    <comment ref="W83" authorId="0">
      <text>
        <r>
          <rPr>
            <sz val="10"/>
            <color rgb="FF000000"/>
            <rFont val="Arial"/>
          </rPr>
          <t>coop eval</t>
        </r>
      </text>
    </comment>
    <comment ref="AI83" authorId="0">
      <text>
        <r>
          <rPr>
            <sz val="10"/>
            <color rgb="FF000000"/>
            <rFont val="Arial"/>
          </rPr>
          <t>Student Teacher Evaluation, Supervisor Feedback.  (BP, KK)</t>
        </r>
      </text>
    </comment>
    <comment ref="AX83" authorId="0">
      <text>
        <r>
          <rPr>
            <sz val="10"/>
            <color rgb="FF000000"/>
            <rFont val="Arial"/>
          </rPr>
          <t>Weekly homeschool teaches</t>
        </r>
      </text>
    </comment>
    <comment ref="BA83" authorId="0">
      <text>
        <r>
          <rPr>
            <sz val="10"/>
            <color rgb="FF000000"/>
            <rFont val="Arial"/>
          </rPr>
          <t>Field Experience evaluation</t>
        </r>
      </text>
    </comment>
    <comment ref="K84" authorId="0">
      <text>
        <r>
          <rPr>
            <sz val="10"/>
            <color rgb="FF000000"/>
            <rFont val="Arial"/>
          </rPr>
          <t>technology project</t>
        </r>
      </text>
    </comment>
    <comment ref="N84" authorId="0">
      <text>
        <r>
          <rPr>
            <sz val="10"/>
            <color rgb="FF000000"/>
            <rFont val="Arial"/>
          </rPr>
          <t>Introduction of technology integration included as component in lesson plan assignment. (BJT)</t>
        </r>
      </text>
    </comment>
    <comment ref="W84" authorId="0">
      <text>
        <r>
          <rPr>
            <sz val="10"/>
            <color rgb="FF000000"/>
            <rFont val="Arial"/>
          </rPr>
          <t>coop eval</t>
        </r>
      </text>
    </comment>
    <comment ref="AI84" authorId="0">
      <text>
        <r>
          <rPr>
            <sz val="10"/>
            <color rgb="FF000000"/>
            <rFont val="Arial"/>
          </rPr>
          <t>Student Teacher Evaluation, Supervisor Feedback.  (BP, KK)</t>
        </r>
      </text>
    </comment>
    <comment ref="AL84" authorId="0">
      <text>
        <r>
          <rPr>
            <sz val="10"/>
            <color rgb="FF000000"/>
            <rFont val="Arial"/>
          </rPr>
          <t>Lesson plans, blog posts on use of technology in the classroom</t>
        </r>
      </text>
    </comment>
    <comment ref="AI85" authorId="0">
      <text>
        <r>
          <rPr>
            <sz val="10"/>
            <color rgb="FF000000"/>
            <rFont val="Arial"/>
          </rPr>
          <t>WAR, Student Teacher Evaluation, Supervisor Feedback.  (BP, KK)</t>
        </r>
      </text>
    </comment>
    <comment ref="AU85" authorId="0">
      <text>
        <r>
          <rPr>
            <sz val="10"/>
            <color rgb="FF000000"/>
            <rFont val="Arial"/>
          </rPr>
          <t xml:space="preserve">unit plan, group project; resource notebook
</t>
        </r>
      </text>
    </comment>
    <comment ref="BA85" authorId="0">
      <text>
        <r>
          <rPr>
            <sz val="10"/>
            <color rgb="FF000000"/>
            <rFont val="Arial"/>
          </rPr>
          <t>Field Experience evaluation</t>
        </r>
      </text>
    </comment>
    <comment ref="Z87" authorId="0">
      <text>
        <r>
          <rPr>
            <sz val="10"/>
            <color rgb="FF000000"/>
            <rFont val="Arial"/>
          </rPr>
          <t>Extensive writing, annotated reading and grading by instructor.</t>
        </r>
      </text>
    </comment>
    <comment ref="AI87" authorId="0">
      <text>
        <r>
          <rPr>
            <sz val="10"/>
            <color rgb="FF000000"/>
            <rFont val="Arial"/>
          </rPr>
          <t>Student Teacher Evaluation, Supervisor Feedback, Lesson Planning.  (BP, KK)</t>
        </r>
      </text>
    </comment>
    <comment ref="Z88" authorId="0">
      <text>
        <r>
          <rPr>
            <sz val="10"/>
            <color rgb="FF000000"/>
            <rFont val="Arial"/>
          </rPr>
          <t>Extensive writing, annotated reading and grading by instructor.</t>
        </r>
      </text>
    </comment>
    <comment ref="Z89" authorId="0">
      <text>
        <r>
          <rPr>
            <sz val="10"/>
            <color rgb="FF000000"/>
            <rFont val="Arial"/>
          </rPr>
          <t>Extensive writing, annotated reading and grading by instructor.</t>
        </r>
      </text>
    </comment>
    <comment ref="AI89" authorId="0">
      <text>
        <r>
          <rPr>
            <sz val="10"/>
            <color rgb="FF000000"/>
            <rFont val="Arial"/>
          </rPr>
          <t>Student Teacher Evaluation, Supervisor Feedback.  (BP, KK)</t>
        </r>
      </text>
    </comment>
    <comment ref="AX89" authorId="0">
      <text>
        <r>
          <rPr>
            <sz val="10"/>
            <color rgb="FF000000"/>
            <rFont val="Arial"/>
          </rPr>
          <t>Weekly "word of the day"</t>
        </r>
      </text>
    </comment>
    <comment ref="W90" authorId="0">
      <text>
        <r>
          <rPr>
            <sz val="10"/>
            <color rgb="FF000000"/>
            <rFont val="Arial"/>
          </rPr>
          <t>Coop eval</t>
        </r>
      </text>
    </comment>
    <comment ref="Z90" authorId="0">
      <text>
        <r>
          <rPr>
            <sz val="10"/>
            <color rgb="FF000000"/>
            <rFont val="Arial"/>
          </rPr>
          <t>Extensive writing, annotated reading and grading by instructor.</t>
        </r>
      </text>
    </comment>
    <comment ref="AI90" authorId="0">
      <text>
        <r>
          <rPr>
            <sz val="10"/>
            <color rgb="FF000000"/>
            <rFont val="Arial"/>
          </rPr>
          <t>Student Teacher Evaluation, Supervisor Feedback.  (BP, KK)</t>
        </r>
      </text>
    </comment>
    <comment ref="AX90" authorId="0">
      <text>
        <r>
          <rPr>
            <sz val="10"/>
            <color rgb="FF000000"/>
            <rFont val="Arial"/>
          </rPr>
          <t>discussions regarding "wanting to serve" as a reason for teaching</t>
        </r>
      </text>
    </comment>
    <comment ref="Z91" authorId="0">
      <text>
        <r>
          <rPr>
            <sz val="10"/>
            <color rgb="FF000000"/>
            <rFont val="Arial"/>
          </rPr>
          <t>Extensive writing, annotated reading and grading by instructor.</t>
        </r>
      </text>
    </comment>
    <comment ref="AI91" authorId="0">
      <text>
        <r>
          <rPr>
            <sz val="10"/>
            <color rgb="FF000000"/>
            <rFont val="Arial"/>
          </rPr>
          <t>Student Teacher Evaluation, Supervisor Feedback.  (BP, KK)</t>
        </r>
      </text>
    </comment>
    <comment ref="BD91" authorId="0">
      <text>
        <r>
          <rPr>
            <sz val="10"/>
            <color rgb="FF000000"/>
            <rFont val="Arial"/>
          </rPr>
          <t>lesson/unit plan</t>
        </r>
      </text>
    </comment>
    <comment ref="W92" authorId="0">
      <text>
        <r>
          <rPr>
            <sz val="10"/>
            <color rgb="FF000000"/>
            <rFont val="Arial"/>
          </rPr>
          <t>coop eval</t>
        </r>
      </text>
    </comment>
    <comment ref="Z92" authorId="0">
      <text>
        <r>
          <rPr>
            <sz val="10"/>
            <color rgb="FF000000"/>
            <rFont val="Arial"/>
          </rPr>
          <t>Extensive writing, annotated reading and grading by instructor.</t>
        </r>
      </text>
    </comment>
    <comment ref="AX92" authorId="0">
      <text>
        <r>
          <rPr>
            <sz val="10"/>
            <color rgb="FF000000"/>
            <rFont val="Arial"/>
          </rPr>
          <t>Reading quizes and discussions regarding the Buckley Ammendment</t>
        </r>
      </text>
    </comment>
    <comment ref="K93" authorId="0">
      <text>
        <r>
          <rPr>
            <sz val="10"/>
            <color rgb="FF000000"/>
            <rFont val="Arial"/>
          </rPr>
          <t>lecture, class discussion</t>
        </r>
      </text>
    </comment>
    <comment ref="W93" authorId="0">
      <text>
        <r>
          <rPr>
            <sz val="10"/>
            <color rgb="FF000000"/>
            <rFont val="Arial"/>
          </rPr>
          <t>Coope eval</t>
        </r>
      </text>
    </comment>
    <comment ref="AI93" authorId="0">
      <text>
        <r>
          <rPr>
            <sz val="10"/>
            <color rgb="FF000000"/>
            <rFont val="Arial"/>
          </rPr>
          <t>Student Teacher Evaluation, Supervisor Feedback.  (BP, KK)</t>
        </r>
      </text>
    </comment>
    <comment ref="AX93" authorId="0">
      <text>
        <r>
          <rPr>
            <sz val="10"/>
            <color rgb="FF000000"/>
            <rFont val="Arial"/>
          </rPr>
          <t>quiz over the 'rights and responsiblities' of a teacher</t>
        </r>
      </text>
    </comment>
    <comment ref="BM93" authorId="0">
      <text>
        <r>
          <rPr>
            <sz val="10"/>
            <color rgb="FF000000"/>
            <rFont val="Arial"/>
          </rPr>
          <t>Practicum evaluation</t>
        </r>
      </text>
    </comment>
    <comment ref="BP93" authorId="0">
      <text>
        <r>
          <rPr>
            <sz val="10"/>
            <color rgb="FF000000"/>
            <rFont val="Arial"/>
          </rPr>
          <t>Capstone evaluation</t>
        </r>
      </text>
    </comment>
    <comment ref="W97" authorId="0">
      <text>
        <r>
          <rPr>
            <sz val="10"/>
            <color rgb="FF000000"/>
            <rFont val="Arial"/>
          </rPr>
          <t>coop eval</t>
        </r>
      </text>
    </comment>
    <comment ref="AI97" authorId="0">
      <text>
        <r>
          <rPr>
            <sz val="10"/>
            <color rgb="FF000000"/>
            <rFont val="Arial"/>
          </rPr>
          <t>Student Teacher Evaluation, Supervisor Feedback.  (BP, KK)</t>
        </r>
      </text>
    </comment>
    <comment ref="AL97" authorId="0">
      <text>
        <r>
          <rPr>
            <sz val="10"/>
            <color rgb="FF000000"/>
            <rFont val="Arial"/>
          </rPr>
          <t>Lesson plans, exams</t>
        </r>
      </text>
    </comment>
    <comment ref="AO97" authorId="0">
      <text>
        <r>
          <rPr>
            <sz val="10"/>
            <color rgb="FF000000"/>
            <rFont val="Arial"/>
          </rPr>
          <t>Discipline based art education unit plan. Student engages in multiple art making exercises.</t>
        </r>
      </text>
    </comment>
    <comment ref="AU97" authorId="0">
      <text>
        <r>
          <rPr>
            <sz val="10"/>
            <color rgb="FF000000"/>
            <rFont val="Arial"/>
          </rPr>
          <t xml:space="preserve">unit plan, group project; </t>
        </r>
      </text>
    </comment>
    <comment ref="AX97" authorId="0">
      <text>
        <r>
          <rPr>
            <sz val="10"/>
            <color rgb="FF000000"/>
            <rFont val="Arial"/>
          </rPr>
          <t>Weekly quizzes, 8 lesson plans, 1 year plan and 1 unit plan</t>
        </r>
      </text>
    </comment>
    <comment ref="BJ97" authorId="0">
      <text>
        <r>
          <rPr>
            <sz val="10"/>
            <color rgb="FF000000"/>
            <rFont val="Arial"/>
          </rPr>
          <t>Lesson plans</t>
        </r>
      </text>
    </comment>
    <comment ref="BP97" authorId="0">
      <text>
        <r>
          <rPr>
            <sz val="10"/>
            <color rgb="FF000000"/>
            <rFont val="Arial"/>
          </rPr>
          <t>Capstone lesson plans</t>
        </r>
      </text>
    </comment>
    <comment ref="AI98" authorId="0">
      <text>
        <r>
          <rPr>
            <sz val="10"/>
            <color rgb="FF000000"/>
            <rFont val="Arial"/>
          </rPr>
          <t>Student Teacher Evaluation, Supervisor Feedback.  (BP, KK)</t>
        </r>
      </text>
    </comment>
    <comment ref="AL98" authorId="0">
      <text>
        <r>
          <rPr>
            <sz val="10"/>
            <color rgb="FF000000"/>
            <rFont val="Arial"/>
          </rPr>
          <t>Lesson plans, exams</t>
        </r>
      </text>
    </comment>
    <comment ref="AU98" authorId="0">
      <text>
        <r>
          <rPr>
            <sz val="10"/>
            <color rgb="FF000000"/>
            <rFont val="Arial"/>
          </rPr>
          <t>integration plan as part of unit plan</t>
        </r>
      </text>
    </comment>
    <comment ref="AX98" authorId="0">
      <text>
        <r>
          <rPr>
            <sz val="10"/>
            <color rgb="FF000000"/>
            <rFont val="Arial"/>
          </rPr>
          <t>quiz regarding integration and activity where students appropriately 'teach 2 things at once'</t>
        </r>
      </text>
    </comment>
    <comment ref="BD98" authorId="0">
      <text>
        <r>
          <rPr>
            <sz val="10"/>
            <color rgb="FF000000"/>
            <rFont val="Arial"/>
          </rPr>
          <t>unit plan/presentations</t>
        </r>
      </text>
    </comment>
    <comment ref="BJ98" authorId="0">
      <text>
        <r>
          <rPr>
            <sz val="10"/>
            <color rgb="FF000000"/>
            <rFont val="Arial"/>
          </rPr>
          <t>Lesson plans</t>
        </r>
      </text>
    </comment>
    <comment ref="BP98" authorId="0">
      <text>
        <r>
          <rPr>
            <sz val="10"/>
            <color rgb="FF000000"/>
            <rFont val="Arial"/>
          </rPr>
          <t>Capstone lesson plans</t>
        </r>
      </text>
    </comment>
    <comment ref="E101" authorId="0">
      <text>
        <r>
          <rPr>
            <sz val="10"/>
            <color rgb="FF000000"/>
            <rFont val="Arial"/>
          </rPr>
          <t>Discussion postings. (BP, KK)</t>
        </r>
      </text>
    </comment>
    <comment ref="H101" authorId="0">
      <text>
        <r>
          <rPr>
            <sz val="10"/>
            <color rgb="FF000000"/>
            <rFont val="Arial"/>
          </rPr>
          <t>Field Experience reflections and discussion postings. (BP, KK)</t>
        </r>
      </text>
    </comment>
    <comment ref="W101" authorId="0">
      <text>
        <r>
          <rPr>
            <sz val="10"/>
            <color rgb="FF000000"/>
            <rFont val="Arial"/>
          </rPr>
          <t>coop eval</t>
        </r>
      </text>
    </comment>
    <comment ref="BM101" authorId="0">
      <text>
        <r>
          <rPr>
            <sz val="10"/>
            <color rgb="FF000000"/>
            <rFont val="Arial"/>
          </rPr>
          <t>Practicum log</t>
        </r>
      </text>
    </comment>
    <comment ref="BP101" authorId="0">
      <text>
        <r>
          <rPr>
            <sz val="10"/>
            <color rgb="FF000000"/>
            <rFont val="Arial"/>
          </rPr>
          <t>Capstone reflection</t>
        </r>
      </text>
    </comment>
    <comment ref="E102" authorId="0">
      <text>
        <r>
          <rPr>
            <sz val="10"/>
            <color rgb="FF000000"/>
            <rFont val="Arial"/>
          </rPr>
          <t>Classroom discussion, field experience reflections, dicussion postings. (BP, KK)</t>
        </r>
      </text>
    </comment>
    <comment ref="H102" authorId="0">
      <text>
        <r>
          <rPr>
            <sz val="10"/>
            <color rgb="FF000000"/>
            <rFont val="Arial"/>
          </rPr>
          <t>Classroom discussion, field experience reflections, dicussion postings. (BP, KK)</t>
        </r>
      </text>
    </comment>
    <comment ref="K102" authorId="0">
      <text>
        <r>
          <rPr>
            <sz val="10"/>
            <color rgb="FF000000"/>
            <rFont val="Arial"/>
          </rPr>
          <t>case study reflection</t>
        </r>
      </text>
    </comment>
    <comment ref="N102" authorId="0">
      <text>
        <r>
          <rPr>
            <sz val="10"/>
            <color rgb="FF000000"/>
            <rFont val="Arial"/>
          </rPr>
          <t>Written reflections required for field experiences.</t>
        </r>
      </text>
    </comment>
    <comment ref="Q102" authorId="0">
      <text>
        <r>
          <rPr>
            <sz val="10"/>
            <color rgb="FF000000"/>
            <rFont val="Arial"/>
          </rPr>
          <t>Field Experience reflection journals.</t>
        </r>
      </text>
    </comment>
    <comment ref="W102" authorId="0">
      <text>
        <r>
          <rPr>
            <sz val="10"/>
            <color rgb="FF000000"/>
            <rFont val="Arial"/>
          </rPr>
          <t>Reflection or log</t>
        </r>
      </text>
    </comment>
    <comment ref="AI102" authorId="0">
      <text>
        <r>
          <rPr>
            <sz val="10"/>
            <color rgb="FF000000"/>
            <rFont val="Arial"/>
          </rPr>
          <t>Lesson Planning, WAR.  (BP KK)</t>
        </r>
      </text>
    </comment>
    <comment ref="AL102" authorId="0">
      <text>
        <r>
          <rPr>
            <sz val="10"/>
            <color rgb="FF000000"/>
            <rFont val="Arial"/>
          </rPr>
          <t xml:space="preserve">Reflection-comprehension journals
Resolve
</t>
        </r>
      </text>
    </comment>
    <comment ref="AO102" authorId="0">
      <text>
        <r>
          <rPr>
            <sz val="10"/>
            <color rgb="FF000000"/>
            <rFont val="Arial"/>
          </rPr>
          <t>Weekly journal assignments based on devotional written by a seasoned Christian teacher. Causes students to reflect on the issues they are thinking about and may be challenged by.</t>
        </r>
      </text>
    </comment>
    <comment ref="AU102" authorId="0">
      <text>
        <r>
          <rPr>
            <sz val="10"/>
            <color rgb="FF000000"/>
            <rFont val="Arial"/>
          </rPr>
          <t>journal article reflection on application to one's profession; reflection in unit plan</t>
        </r>
      </text>
    </comment>
    <comment ref="AX102" authorId="0">
      <text>
        <r>
          <rPr>
            <sz val="10"/>
            <color rgb="FF000000"/>
            <rFont val="Arial"/>
          </rPr>
          <t>weekly refletions for homeschool teaches</t>
        </r>
      </text>
    </comment>
    <comment ref="BJ102" authorId="0">
      <text>
        <r>
          <rPr>
            <sz val="10"/>
            <color rgb="FF000000"/>
            <rFont val="Arial"/>
          </rPr>
          <t>Journal</t>
        </r>
      </text>
    </comment>
    <comment ref="BM102" authorId="0">
      <text>
        <r>
          <rPr>
            <sz val="10"/>
            <color rgb="FF000000"/>
            <rFont val="Arial"/>
          </rPr>
          <t>Log</t>
        </r>
      </text>
    </comment>
    <comment ref="BP102" authorId="0">
      <text>
        <r>
          <rPr>
            <sz val="10"/>
            <color rgb="FF000000"/>
            <rFont val="Arial"/>
          </rPr>
          <t>Capstone reflection</t>
        </r>
      </text>
    </comment>
    <comment ref="W103" authorId="0">
      <text>
        <r>
          <rPr>
            <sz val="10"/>
            <color rgb="FF000000"/>
            <rFont val="Arial"/>
          </rPr>
          <t>coop eval</t>
        </r>
      </text>
    </comment>
    <comment ref="Z103" authorId="0">
      <text>
        <r>
          <rPr>
            <sz val="10"/>
            <color rgb="FF000000"/>
            <rFont val="Arial"/>
          </rPr>
          <t>Extensive writing, annotated reading and grading by instructor.</t>
        </r>
      </text>
    </comment>
    <comment ref="AI103" authorId="0">
      <text>
        <r>
          <rPr>
            <sz val="10"/>
            <color rgb="FF000000"/>
            <rFont val="Arial"/>
          </rPr>
          <t>Student Teacher Evaluation, Supervisor Feedback.  (BP, KK)</t>
        </r>
      </text>
    </comment>
    <comment ref="AX103" authorId="0">
      <text>
        <r>
          <rPr>
            <sz val="10"/>
            <color rgb="FF000000"/>
            <rFont val="Arial"/>
          </rPr>
          <t>discussions of research regarding the importance of physical education to share for adminstrative support</t>
        </r>
      </text>
    </comment>
    <comment ref="AI106" authorId="0">
      <text>
        <r>
          <rPr>
            <sz val="10"/>
            <color rgb="FF000000"/>
            <rFont val="Arial"/>
          </rPr>
          <t>Portfolio. (BP KK)</t>
        </r>
      </text>
    </comment>
    <comment ref="AX106" authorId="0">
      <text>
        <r>
          <rPr>
            <sz val="10"/>
            <color rgb="FF000000"/>
            <rFont val="Arial"/>
          </rPr>
          <t xml:space="preserve">discussion of AAHPERD, NASPE and research assignmet
</t>
        </r>
      </text>
    </comment>
    <comment ref="E107" authorId="0">
      <text>
        <r>
          <rPr>
            <sz val="10"/>
            <color rgb="FF000000"/>
            <rFont val="Arial"/>
          </rPr>
          <t>Shadow Day experience and presentations. (BP, KK)</t>
        </r>
      </text>
    </comment>
    <comment ref="H107" authorId="0">
      <text>
        <r>
          <rPr>
            <sz val="10"/>
            <color rgb="FF000000"/>
            <rFont val="Arial"/>
          </rPr>
          <t>Shadow Day experience and presentations. (BP, KK)</t>
        </r>
      </text>
    </comment>
    <comment ref="W107" authorId="0">
      <text>
        <r>
          <rPr>
            <sz val="10"/>
            <color rgb="FF000000"/>
            <rFont val="Arial"/>
          </rPr>
          <t>coop eval</t>
        </r>
      </text>
    </comment>
    <comment ref="AI107" authorId="0">
      <text>
        <r>
          <rPr>
            <sz val="10"/>
            <color rgb="FF000000"/>
            <rFont val="Arial"/>
          </rPr>
          <t>Student Teacher Evaluation, Supervisor Feedback.  (BP, KK)</t>
        </r>
      </text>
    </comment>
    <comment ref="AU107" authorId="0">
      <text>
        <r>
          <rPr>
            <sz val="10"/>
            <color rgb="FF000000"/>
            <rFont val="Arial"/>
          </rPr>
          <t>group project</t>
        </r>
      </text>
    </comment>
    <comment ref="AX107" authorId="0">
      <text>
        <r>
          <rPr>
            <sz val="10"/>
            <color rgb="FF000000"/>
            <rFont val="Arial"/>
          </rPr>
          <t>weekly group lesson teaches to  homeschool children</t>
        </r>
      </text>
    </comment>
    <comment ref="AI108" authorId="0">
      <text>
        <r>
          <rPr>
            <sz val="10"/>
            <color rgb="FF000000"/>
            <rFont val="Arial"/>
          </rPr>
          <t>Portfolio, Cooperating teacher feedback, Student Teaching Evaluations. (BP KK)</t>
        </r>
      </text>
    </comment>
  </commentList>
</comments>
</file>

<file path=xl/comments6.xml><?xml version="1.0" encoding="utf-8"?>
<comments xmlns="http://schemas.openxmlformats.org/spreadsheetml/2006/main">
  <authors>
    <author/>
  </authors>
  <commentList>
    <comment ref="AI8" authorId="0">
      <text>
        <r>
          <rPr>
            <sz val="10"/>
            <color rgb="FF000000"/>
            <rFont val="Arial"/>
          </rPr>
          <t>ST Evaluation. (BP, KK)</t>
        </r>
      </text>
    </comment>
    <comment ref="CK8" authorId="0">
      <text>
        <r>
          <rPr>
            <sz val="10"/>
            <color rgb="FF000000"/>
            <rFont val="Arial"/>
          </rPr>
          <t xml:space="preserve">TWS (SO)
</t>
        </r>
      </text>
    </comment>
    <comment ref="CY8" authorId="0">
      <text>
        <r>
          <rPr>
            <sz val="10"/>
            <color rgb="FF000000"/>
            <rFont val="Arial"/>
          </rPr>
          <t>weekly discussion, weekly written reviews, card file, research book, final exam question(s)</t>
        </r>
      </text>
    </comment>
    <comment ref="K9" authorId="0">
      <text>
        <r>
          <rPr>
            <sz val="10"/>
            <color rgb="FF000000"/>
            <rFont val="Arial"/>
          </rPr>
          <t>Take Home Final Exam - personal philosophy of education (SO)</t>
        </r>
      </text>
    </comment>
    <comment ref="Z9" authorId="0">
      <text>
        <r>
          <rPr>
            <sz val="10"/>
            <color rgb="FF000000"/>
            <rFont val="Arial"/>
          </rPr>
          <t>Extensive writing, annotated reading and grading by instructor.</t>
        </r>
      </text>
    </comment>
    <comment ref="AC9" authorId="0">
      <text>
        <r>
          <rPr>
            <sz val="10"/>
            <color rgb="FF000000"/>
            <rFont val="Arial"/>
          </rPr>
          <t>Cross cultural paper - reflection on teaching diverse students (AG)SO</t>
        </r>
      </text>
    </comment>
    <comment ref="AI9" authorId="0">
      <text>
        <r>
          <rPr>
            <sz val="10"/>
            <color rgb="FF000000"/>
            <rFont val="Arial"/>
          </rPr>
          <t>Portfolio, Check point #2. (BP, KK)</t>
        </r>
      </text>
    </comment>
    <comment ref="BS9" authorId="0">
      <text>
        <r>
          <rPr>
            <sz val="10"/>
            <color rgb="FF000000"/>
            <rFont val="Arial"/>
          </rPr>
          <t>Students are required to submit a philosophy statement on "language learners and language teaching and learning" at the end of the semester as part of a mini-portfolio.</t>
        </r>
      </text>
    </comment>
    <comment ref="CE9" authorId="0">
      <text>
        <r>
          <rPr>
            <sz val="10"/>
            <color rgb="FF000000"/>
            <rFont val="Arial"/>
          </rPr>
          <t>Students write an "Initial Teaching Philosophy" which, at a minimum answers 4 questions...1) Why do you want to be a teacher, 2) How will your values influence your teaching, 3) What will your typical class look like, and 4) What do you want your students to learn and how will you know it was learned?</t>
        </r>
      </text>
    </comment>
    <comment ref="DO9" authorId="0">
      <text>
        <r>
          <rPr>
            <sz val="10"/>
            <color rgb="FF000000"/>
            <rFont val="Arial"/>
          </rPr>
          <t>Project Journal-Oliver</t>
        </r>
      </text>
    </comment>
    <comment ref="AI10" authorId="0">
      <text>
        <r>
          <rPr>
            <sz val="10"/>
            <color rgb="FF000000"/>
            <rFont val="Arial"/>
          </rPr>
          <t>Student Teacher Orientation Presentations. (BP, KK)</t>
        </r>
      </text>
    </comment>
    <comment ref="BS10" authorId="0">
      <text>
        <r>
          <rPr>
            <sz val="10"/>
            <color rgb="FF000000"/>
            <rFont val="Arial"/>
          </rPr>
          <t>Students take two midterms and a final exam; students assemble a "toolkit" of ESL teaching methods for the various core skills (reading, writing, listening, and speaking)</t>
        </r>
      </text>
    </comment>
    <comment ref="BV10" authorId="0">
      <text>
        <r>
          <rPr>
            <sz val="10"/>
            <color rgb="FF000000"/>
            <rFont val="Arial"/>
          </rPr>
          <t>Extensive coverage of discipline based art education. Students research and peer teach a comprehensive lesson.</t>
        </r>
      </text>
    </comment>
    <comment ref="BY10" authorId="0">
      <text>
        <r>
          <rPr>
            <sz val="10"/>
            <color rgb="FF000000"/>
            <rFont val="Arial"/>
          </rPr>
          <t>We cover extensive content area material.  Students are assessed through written exams and an oral presentation.</t>
        </r>
      </text>
    </comment>
    <comment ref="CB10" authorId="0">
      <text>
        <r>
          <rPr>
            <sz val="10"/>
            <color rgb="FF000000"/>
            <rFont val="Arial"/>
          </rPr>
          <t>Unit plan; group presentation of content area with individual activity taught.</t>
        </r>
      </text>
    </comment>
    <comment ref="CE10" authorId="0">
      <text>
        <r>
          <rPr>
            <sz val="10"/>
            <color rgb="FF000000"/>
            <rFont val="Arial"/>
          </rPr>
          <t>Not so much vocab, but assessed by group activities, home school lesson teaches and accompanied lesson plans, and a research paper</t>
        </r>
      </text>
    </comment>
    <comment ref="CK10" authorId="0">
      <text>
        <r>
          <rPr>
            <sz val="10"/>
            <color rgb="FF000000"/>
            <rFont val="Arial"/>
          </rPr>
          <t>formative assessments - lesson plans, Ven diagrams, not heavily assessed</t>
        </r>
      </text>
    </comment>
    <comment ref="CQ10" authorId="0">
      <text>
        <r>
          <rPr>
            <sz val="10"/>
            <color rgb="FF000000"/>
            <rFont val="Arial"/>
          </rPr>
          <t>Vocabulary lesson plan
Comprehension lesson plan</t>
        </r>
      </text>
    </comment>
    <comment ref="CW10" authorId="0">
      <text>
        <r>
          <rPr>
            <sz val="10"/>
            <color rgb="FF000000"/>
            <rFont val="Arial"/>
          </rPr>
          <t>Capstone lesson plans; comprehension and vocabulary should be evident</t>
        </r>
      </text>
    </comment>
    <comment ref="DF10" authorId="0">
      <text>
        <r>
          <rPr>
            <sz val="10"/>
            <color rgb="FF000000"/>
            <rFont val="Arial"/>
          </rPr>
          <t>Field experience, develop learning aids
AO</t>
        </r>
      </text>
    </comment>
    <comment ref="T11" authorId="0">
      <text>
        <r>
          <rPr>
            <sz val="10"/>
            <color rgb="FF000000"/>
            <rFont val="Arial"/>
          </rPr>
          <t>Pre-referral plans</t>
        </r>
      </text>
    </comment>
    <comment ref="Z11" authorId="0">
      <text>
        <r>
          <rPr>
            <sz val="10"/>
            <color rgb="FF000000"/>
            <rFont val="Arial"/>
          </rPr>
          <t>Extensive writing, annotated reading and grading by instructor.</t>
        </r>
      </text>
    </comment>
    <comment ref="AC11" authorId="0">
      <text>
        <r>
          <rPr>
            <sz val="10"/>
            <color rgb="FF000000"/>
            <rFont val="Arial"/>
          </rPr>
          <t>DI application assignment, group presentation (SO)</t>
        </r>
      </text>
    </comment>
    <comment ref="AI11" authorId="0">
      <text>
        <r>
          <rPr>
            <sz val="10"/>
            <color rgb="FF000000"/>
            <rFont val="Arial"/>
          </rPr>
          <t>TWS, Lesson Planning, Portfolio. (BP, KK)</t>
        </r>
      </text>
    </comment>
    <comment ref="BS11" authorId="0">
      <text>
        <r>
          <rPr>
            <sz val="10"/>
            <color rgb="FF000000"/>
            <rFont val="Arial"/>
          </rPr>
          <t>Students read and present the results of a research article and relate the material to what we are discussing in class.</t>
        </r>
      </text>
    </comment>
    <comment ref="CE11" authorId="0">
      <text>
        <r>
          <rPr>
            <sz val="10"/>
            <color rgb="FF000000"/>
            <rFont val="Arial"/>
          </rPr>
          <t>develop assessments and write myth essay based on best practices and NASPE guidelines</t>
        </r>
      </text>
    </comment>
    <comment ref="CK11" authorId="0">
      <text>
        <r>
          <rPr>
            <sz val="10"/>
            <color rgb="FF000000"/>
            <rFont val="Arial"/>
          </rPr>
          <t xml:space="preserve">lesson plans (math, music,science) unit plan (Science,SS)- not a strong assessment of outcome  </t>
        </r>
      </text>
    </comment>
    <comment ref="CQ11" authorId="0">
      <text>
        <r>
          <rPr>
            <sz val="10"/>
            <color rgb="FF000000"/>
            <rFont val="Arial"/>
          </rPr>
          <t>Running record</t>
        </r>
      </text>
    </comment>
    <comment ref="CW11" authorId="0">
      <text>
        <r>
          <rPr>
            <sz val="10"/>
            <color rgb="FF000000"/>
            <rFont val="Arial"/>
          </rPr>
          <t>Capstone lesson plan</t>
        </r>
      </text>
    </comment>
    <comment ref="DF11" authorId="0">
      <text>
        <r>
          <rPr>
            <sz val="10"/>
            <color rgb="FF000000"/>
            <rFont val="Arial"/>
          </rPr>
          <t>Periodical reviews
AO</t>
        </r>
      </text>
    </comment>
    <comment ref="DL11" authorId="0">
      <text>
        <r>
          <rPr>
            <sz val="10"/>
            <color rgb="FF000000"/>
            <rFont val="Arial"/>
          </rPr>
          <t xml:space="preserve">activity centers
media and lecture
journal reflection
RB
</t>
        </r>
      </text>
    </comment>
    <comment ref="N12" authorId="0">
      <text>
        <r>
          <rPr>
            <sz val="10"/>
            <color rgb="FF000000"/>
            <rFont val="Arial"/>
          </rPr>
          <t xml:space="preserve">Assessed via objective exam (Quiz, midterm &amp; final) and included in Lesson plan criteria--Bernard Tonjes
</t>
        </r>
      </text>
    </comment>
    <comment ref="T12" authorId="0">
      <text>
        <r>
          <rPr>
            <sz val="10"/>
            <color rgb="FF000000"/>
            <rFont val="Arial"/>
          </rPr>
          <t>Quizzes/exams (AG)</t>
        </r>
      </text>
    </comment>
    <comment ref="W12" authorId="0">
      <text>
        <r>
          <rPr>
            <sz val="10"/>
            <color rgb="FF000000"/>
            <rFont val="Arial"/>
          </rPr>
          <t>Observation of students with special needs (AG)</t>
        </r>
      </text>
    </comment>
    <comment ref="AC12" authorId="0">
      <text>
        <r>
          <rPr>
            <sz val="10"/>
            <color rgb="FF000000"/>
            <rFont val="Arial"/>
          </rPr>
          <t xml:space="preserve">Take home essay final SO </t>
        </r>
      </text>
    </comment>
    <comment ref="AF12" authorId="0">
      <text>
        <r>
          <rPr>
            <sz val="10"/>
            <color rgb="FF000000"/>
            <rFont val="Arial"/>
          </rPr>
          <t>Cross cultural paper, Lens Theory application(AG)</t>
        </r>
      </text>
    </comment>
    <comment ref="AI12" authorId="0">
      <text>
        <r>
          <rPr>
            <sz val="10"/>
            <color rgb="FF000000"/>
            <rFont val="Arial"/>
          </rPr>
          <t>TWS, Lesson Planning, Portfolio. (BP, KK)</t>
        </r>
      </text>
    </comment>
    <comment ref="BS12" authorId="0">
      <text>
        <r>
          <rPr>
            <sz val="10"/>
            <color rgb="FF000000"/>
            <rFont val="Arial"/>
          </rPr>
          <t>Scenarios related to this issue appear in the midterms and final for the class.</t>
        </r>
      </text>
    </comment>
    <comment ref="BV12" authorId="0">
      <text>
        <r>
          <rPr>
            <sz val="10"/>
            <color rgb="FF000000"/>
            <rFont val="Arial"/>
          </rPr>
          <t xml:space="preserve">Study of the developmental stages of development in children. Use of indicator sheet to assess understanding and connection between theory and practice. </t>
        </r>
      </text>
    </comment>
    <comment ref="CB12" authorId="0">
      <text>
        <r>
          <rPr>
            <sz val="10"/>
            <color rgb="FF000000"/>
            <rFont val="Arial"/>
          </rPr>
          <t>Group Project - Who are we teaching; Final exam question</t>
        </r>
      </text>
    </comment>
    <comment ref="CE12" authorId="0">
      <text>
        <r>
          <rPr>
            <sz val="10"/>
            <color rgb="FF000000"/>
            <rFont val="Arial"/>
          </rPr>
          <t>Reading Quizzes and Lesson Plans that must reflect principles of motor development (e.g., boys and girls are more alike than different)</t>
        </r>
      </text>
    </comment>
    <comment ref="CM12" authorId="0">
      <text>
        <r>
          <rPr>
            <sz val="10"/>
            <color rgb="FF000000"/>
            <rFont val="Arial"/>
          </rPr>
          <t>Weekly observations, learning prescriptions 
AOliver</t>
        </r>
      </text>
    </comment>
    <comment ref="CW12" authorId="0">
      <text>
        <r>
          <rPr>
            <sz val="10"/>
            <color rgb="FF000000"/>
            <rFont val="Arial"/>
          </rPr>
          <t>Capstone reflection</t>
        </r>
      </text>
    </comment>
    <comment ref="DL12" authorId="0">
      <text>
        <r>
          <rPr>
            <sz val="10"/>
            <color rgb="FF000000"/>
            <rFont val="Arial"/>
          </rPr>
          <t xml:space="preserve">Classroom visits and observations
Weekly Reflection
and Study Guide
RB
</t>
        </r>
      </text>
    </comment>
    <comment ref="K13" authorId="0">
      <text>
        <r>
          <rPr>
            <sz val="10"/>
            <color rgb="FF000000"/>
            <rFont val="Arial"/>
          </rPr>
          <t>Case Studies, reflections, poverty simulation</t>
        </r>
      </text>
    </comment>
    <comment ref="N13" authorId="0">
      <text>
        <r>
          <rPr>
            <sz val="10"/>
            <color rgb="FF000000"/>
            <rFont val="Arial"/>
          </rPr>
          <t xml:space="preserve">
Journal Essays--Bernard Tonjes
</t>
        </r>
      </text>
    </comment>
    <comment ref="T13" authorId="0">
      <text>
        <r>
          <rPr>
            <sz val="10"/>
            <color rgb="FF000000"/>
            <rFont val="Arial"/>
          </rPr>
          <t>tests/quizzes, article abstract</t>
        </r>
      </text>
    </comment>
    <comment ref="AC13" authorId="0">
      <text>
        <r>
          <rPr>
            <sz val="10"/>
            <color rgb="FF000000"/>
            <rFont val="Arial"/>
          </rPr>
          <t>Take home essay final. Cross cultural paper (SO)</t>
        </r>
      </text>
    </comment>
    <comment ref="AF13" authorId="0">
      <text>
        <r>
          <rPr>
            <sz val="10"/>
            <color rgb="FF000000"/>
            <rFont val="Arial"/>
          </rPr>
          <t>Cross cultural paper, Lens theory application (AG)</t>
        </r>
      </text>
    </comment>
    <comment ref="AI13" authorId="0">
      <text>
        <r>
          <rPr>
            <sz val="10"/>
            <color rgb="FF000000"/>
            <rFont val="Arial"/>
          </rPr>
          <t>TWS, Lesson Planning, Portfolio. (BP, KK)</t>
        </r>
      </text>
    </comment>
    <comment ref="BS13" authorId="0">
      <text>
        <r>
          <rPr>
            <sz val="10"/>
            <color rgb="FF000000"/>
            <rFont val="Arial"/>
          </rPr>
          <t>Scenarios related to the effect of culture and society make up part of the midterms and final for this class.</t>
        </r>
      </text>
    </comment>
    <comment ref="CW13" authorId="0">
      <text>
        <r>
          <rPr>
            <sz val="10"/>
            <color rgb="FF000000"/>
            <rFont val="Arial"/>
          </rPr>
          <t>Capstone reflection</t>
        </r>
      </text>
    </comment>
    <comment ref="DL13" authorId="0">
      <text>
        <r>
          <rPr>
            <sz val="10"/>
            <color rgb="FF000000"/>
            <rFont val="Arial"/>
          </rPr>
          <t>Weekly Reflection and study guide
RB</t>
        </r>
      </text>
    </comment>
    <comment ref="K14" authorId="0">
      <text>
        <r>
          <rPr>
            <sz val="10"/>
            <color rgb="FF000000"/>
            <rFont val="Arial"/>
          </rPr>
          <t>lecture, class discussion</t>
        </r>
      </text>
    </comment>
    <comment ref="N14" authorId="0">
      <text>
        <r>
          <rPr>
            <sz val="10"/>
            <color rgb="FF000000"/>
            <rFont val="Arial"/>
          </rPr>
          <t>Curriculum standards required in lesson plan: Present or not (BJT)</t>
        </r>
      </text>
    </comment>
    <comment ref="T14" authorId="0">
      <text>
        <r>
          <rPr>
            <sz val="10"/>
            <color rgb="FF000000"/>
            <rFont val="Arial"/>
          </rPr>
          <t>article abstract</t>
        </r>
      </text>
    </comment>
    <comment ref="Z14" authorId="0">
      <text>
        <r>
          <rPr>
            <sz val="10"/>
            <color rgb="FF000000"/>
            <rFont val="Arial"/>
          </rPr>
          <t>Extensive writing, annotated reading and grading by instructor.</t>
        </r>
      </text>
    </comment>
    <comment ref="AI14" authorId="0">
      <text>
        <r>
          <rPr>
            <sz val="10"/>
            <color rgb="FF000000"/>
            <rFont val="Arial"/>
          </rPr>
          <t>Lesson Planning. (BP, KK)</t>
        </r>
      </text>
    </comment>
    <comment ref="CB14" authorId="0">
      <text>
        <r>
          <rPr>
            <sz val="10"/>
            <color rgb="FF000000"/>
            <rFont val="Arial"/>
          </rPr>
          <t>Cites relevant NHES in unit plan/lesson plans</t>
        </r>
      </text>
    </comment>
    <comment ref="CE14" authorId="0">
      <text>
        <r>
          <rPr>
            <sz val="10"/>
            <color rgb="FF000000"/>
            <rFont val="Arial"/>
          </rPr>
          <t>unit plans, lesson plans, and vertical alignment assignment must indicate how objectives, lesson focus, and assessmsents align with state and national standards</t>
        </r>
      </text>
    </comment>
    <comment ref="CK14" authorId="0">
      <text>
        <r>
          <rPr>
            <sz val="10"/>
            <color rgb="FF000000"/>
            <rFont val="Arial"/>
          </rPr>
          <t xml:space="preserve">lesson plans and unit plan
</t>
        </r>
      </text>
    </comment>
    <comment ref="CQ14" authorId="0">
      <text>
        <r>
          <rPr>
            <sz val="10"/>
            <color rgb="FF000000"/>
            <rFont val="Arial"/>
          </rPr>
          <t>Lesson plans</t>
        </r>
      </text>
    </comment>
    <comment ref="CW14" authorId="0">
      <text>
        <r>
          <rPr>
            <sz val="10"/>
            <color rgb="FF000000"/>
            <rFont val="Arial"/>
          </rPr>
          <t>Capstone lesson plans</t>
        </r>
      </text>
    </comment>
    <comment ref="DF14" authorId="0">
      <text>
        <r>
          <rPr>
            <sz val="10"/>
            <color rgb="FF000000"/>
            <rFont val="Arial"/>
          </rPr>
          <t>Lesson plans
AO</t>
        </r>
      </text>
    </comment>
    <comment ref="DL14" authorId="0">
      <text>
        <r>
          <rPr>
            <sz val="10"/>
            <color rgb="FF000000"/>
            <rFont val="Arial"/>
          </rPr>
          <t>DHHS, NAEYC, NE Dept of Ed and Early Learning Guidelines Birth to 3
RB</t>
        </r>
      </text>
    </comment>
    <comment ref="AC15" authorId="0">
      <text>
        <r>
          <rPr>
            <sz val="10"/>
            <color rgb="FF000000"/>
            <rFont val="Arial"/>
          </rPr>
          <t>Differentiated lesson plan, course readings and reflections (SO)</t>
        </r>
      </text>
    </comment>
    <comment ref="AI15" authorId="0">
      <text>
        <r>
          <rPr>
            <sz val="10"/>
            <color rgb="FF000000"/>
            <rFont val="Arial"/>
          </rPr>
          <t>Student Teaching Evaluation and TWS.
(KK,BP)</t>
        </r>
      </text>
    </comment>
    <comment ref="BS15" authorId="0">
      <text>
        <r>
          <rPr>
            <sz val="10"/>
            <color rgb="FF000000"/>
            <rFont val="Arial"/>
          </rPr>
          <t>Groups of students complete projects based on assessment of the effectiveness of curriculum.</t>
        </r>
      </text>
    </comment>
    <comment ref="BV15" authorId="0">
      <text>
        <r>
          <rPr>
            <sz val="10"/>
            <color rgb="FF000000"/>
            <rFont val="Arial"/>
          </rPr>
          <t>Discipline based art education unit plan.</t>
        </r>
      </text>
    </comment>
    <comment ref="CE15" authorId="0">
      <text>
        <r>
          <rPr>
            <sz val="10"/>
            <color rgb="FF000000"/>
            <rFont val="Arial"/>
          </rPr>
          <t>Develop Year Plan, Unit Plan, and multiple lesson plans</t>
        </r>
      </text>
    </comment>
    <comment ref="CK15" authorId="0">
      <text>
        <r>
          <rPr>
            <sz val="10"/>
            <color rgb="FF000000"/>
            <rFont val="Arial"/>
          </rPr>
          <t>Science 
unit plan</t>
        </r>
      </text>
    </comment>
    <comment ref="DF15" authorId="0">
      <text>
        <r>
          <rPr>
            <sz val="10"/>
            <color rgb="FF000000"/>
            <rFont val="Arial"/>
          </rPr>
          <t xml:space="preserve">Final Exam, lesson plan, Journaling
AO
</t>
        </r>
      </text>
    </comment>
    <comment ref="DL15" authorId="0">
      <text>
        <r>
          <rPr>
            <sz val="10"/>
            <color rgb="FF000000"/>
            <rFont val="Arial"/>
          </rPr>
          <t>Cooperative Curriculum Planning &amp; Schedule Designing for Infant/Toddler Program
RB</t>
        </r>
      </text>
    </comment>
    <comment ref="E16" authorId="0">
      <text>
        <r>
          <rPr>
            <sz val="10"/>
            <color rgb="FF000000"/>
            <rFont val="Arial"/>
          </rPr>
          <t>Will be added to Fall 2012 course curriculum. Registration for LEA. (BP, KK)</t>
        </r>
      </text>
    </comment>
    <comment ref="T16" authorId="0">
      <text>
        <r>
          <rPr>
            <sz val="10"/>
            <color rgb="FF000000"/>
            <rFont val="Arial"/>
          </rPr>
          <t>Group presentation (AG)</t>
        </r>
      </text>
    </comment>
    <comment ref="Z16" authorId="0">
      <text>
        <r>
          <rPr>
            <sz val="10"/>
            <color rgb="FF000000"/>
            <rFont val="Arial"/>
          </rPr>
          <t>Extensive writing, annotated reading and grading by instructor.</t>
        </r>
      </text>
    </comment>
    <comment ref="AH16" authorId="0">
      <text>
        <r>
          <rPr>
            <sz val="10"/>
            <color rgb="FF000000"/>
            <rFont val="Arial"/>
          </rPr>
          <t>Potfolio Requirement (KK,BP)</t>
        </r>
      </text>
    </comment>
    <comment ref="BV16" authorId="0">
      <text>
        <r>
          <rPr>
            <sz val="10"/>
            <color rgb="FF000000"/>
            <rFont val="Arial"/>
          </rPr>
          <t>Research Angelboyart.com for developmentally challenged learners.</t>
        </r>
      </text>
    </comment>
    <comment ref="DB16" authorId="0">
      <text>
        <r>
          <rPr>
            <sz val="10"/>
            <color rgb="FF000000"/>
            <rFont val="Arial"/>
          </rPr>
          <t>Journal review, resources file of professional organizations
AOliver</t>
        </r>
      </text>
    </comment>
    <comment ref="DF16" authorId="0">
      <text>
        <r>
          <rPr>
            <sz val="10"/>
            <color rgb="FF000000"/>
            <rFont val="Arial"/>
          </rPr>
          <t>Review LEA/DECE and NAEYC</t>
        </r>
      </text>
    </comment>
    <comment ref="DL16" authorId="0">
      <text>
        <r>
          <rPr>
            <sz val="10"/>
            <color rgb="FF000000"/>
            <rFont val="Arial"/>
          </rPr>
          <t xml:space="preserve">Zero To Three, NAEYC, NE Dept of Ed, DHHS
RB </t>
        </r>
      </text>
    </comment>
    <comment ref="DW16" authorId="0">
      <text>
        <r>
          <rPr>
            <sz val="10"/>
            <color rgb="FF000000"/>
            <rFont val="Arial"/>
          </rPr>
          <t>Resource file
AOliver</t>
        </r>
      </text>
    </comment>
    <comment ref="N17" authorId="0">
      <text>
        <r>
          <rPr>
            <sz val="10"/>
            <color rgb="FF000000"/>
            <rFont val="Arial"/>
          </rPr>
          <t>Included in evaluation of lesson plan assignment --bernard.tonjes April 17, 2012 4:38:07 PM CDT</t>
        </r>
      </text>
    </comment>
    <comment ref="AC17" authorId="0">
      <text>
        <r>
          <rPr>
            <sz val="10"/>
            <color rgb="FF000000"/>
            <rFont val="Arial"/>
          </rPr>
          <t>Differentiated lesson plan and evaluation plan (AG)</t>
        </r>
      </text>
    </comment>
    <comment ref="AF17" authorId="0">
      <text>
        <r>
          <rPr>
            <sz val="10"/>
            <color rgb="FF000000"/>
            <rFont val="Arial"/>
          </rPr>
          <t xml:space="preserve">PCM evaluation
</t>
        </r>
      </text>
    </comment>
    <comment ref="AI17" authorId="0">
      <text>
        <r>
          <rPr>
            <sz val="10"/>
            <color rgb="FF000000"/>
            <rFont val="Arial"/>
          </rPr>
          <t>Student Teacher Evaluation, TWS, Lesson Planning. (BP, KK)</t>
        </r>
      </text>
    </comment>
    <comment ref="BS17" authorId="0">
      <text>
        <r>
          <rPr>
            <sz val="10"/>
            <color rgb="FF000000"/>
            <rFont val="Arial"/>
          </rPr>
          <t>Students complete lesson plans and post ideas to a blog forum for methods of teaching ESL reading, writing, speaking, listening, and grammar.</t>
        </r>
      </text>
    </comment>
    <comment ref="CB17" authorId="0">
      <text>
        <r>
          <rPr>
            <sz val="10"/>
            <color rgb="FF000000"/>
            <rFont val="Arial"/>
          </rPr>
          <t xml:space="preserve">Unit plan, class presentation
</t>
        </r>
      </text>
    </comment>
    <comment ref="CE17" authorId="0">
      <text>
        <r>
          <rPr>
            <sz val="10"/>
            <color rgb="FF000000"/>
            <rFont val="Arial"/>
          </rPr>
          <t>Unit and Lesson pLans must indicate how teachers plan for the average, yet accomadate "up" and "down" to make the challenge appropriate</t>
        </r>
      </text>
    </comment>
    <comment ref="CK17" authorId="0">
      <text>
        <r>
          <rPr>
            <sz val="10"/>
            <color rgb="FF000000"/>
            <rFont val="Arial"/>
          </rPr>
          <t>unit/lesson plans; math presentations; peer teaching</t>
        </r>
      </text>
    </comment>
    <comment ref="CQ17" authorId="0">
      <text>
        <r>
          <rPr>
            <sz val="10"/>
            <color rgb="FF000000"/>
            <rFont val="Arial"/>
          </rPr>
          <t>Lesson plans</t>
        </r>
      </text>
    </comment>
    <comment ref="CW17" authorId="0">
      <text>
        <r>
          <rPr>
            <sz val="10"/>
            <color rgb="FF000000"/>
            <rFont val="Arial"/>
          </rPr>
          <t>Capstone lesson plans</t>
        </r>
      </text>
    </comment>
    <comment ref="DF17" authorId="0">
      <text>
        <r>
          <rPr>
            <sz val="10"/>
            <color rgb="FF000000"/>
            <rFont val="Arial"/>
          </rPr>
          <t>Field Experience
AO</t>
        </r>
      </text>
    </comment>
    <comment ref="DL17" authorId="0">
      <text>
        <r>
          <rPr>
            <sz val="10"/>
            <color rgb="FF000000"/>
            <rFont val="Arial"/>
          </rPr>
          <t>Cooperative Curriculum Planning &amp; Schedule Designing for Infant/Toddler Program
RB</t>
        </r>
      </text>
    </comment>
    <comment ref="DQ17" authorId="0">
      <text>
        <r>
          <rPr>
            <sz val="10"/>
            <color rgb="FF000000"/>
            <rFont val="Arial"/>
          </rPr>
          <t>Lesson plans and documentation w/NeELG's
AOliver</t>
        </r>
      </text>
    </comment>
    <comment ref="N20" authorId="0">
      <text>
        <r>
          <rPr>
            <sz val="10"/>
            <color rgb="FF000000"/>
            <rFont val="Arial"/>
          </rPr>
          <t xml:space="preserve">Methodology in lesson plan evaluated for developmental appropriateness and consistency with available resources (BJT)
</t>
        </r>
      </text>
    </comment>
    <comment ref="Q20" authorId="0">
      <text>
        <r>
          <rPr>
            <sz val="10"/>
            <color rgb="FF000000"/>
            <rFont val="Arial"/>
          </rPr>
          <t>Reflection subject for journals (BJT)</t>
        </r>
      </text>
    </comment>
    <comment ref="T20" authorId="0">
      <text>
        <r>
          <rPr>
            <sz val="10"/>
            <color rgb="FF000000"/>
            <rFont val="Arial"/>
          </rPr>
          <t>transition plan,pre-referral plans, adaptation activities</t>
        </r>
      </text>
    </comment>
    <comment ref="Z20" authorId="0">
      <text>
        <r>
          <rPr>
            <sz val="10"/>
            <color rgb="FF000000"/>
            <rFont val="Arial"/>
          </rPr>
          <t>Extensive writing, annotated reading and grading by instructor.</t>
        </r>
      </text>
    </comment>
    <comment ref="AC20" authorId="0">
      <text>
        <r>
          <rPr>
            <sz val="10"/>
            <color rgb="FF000000"/>
            <rFont val="Arial"/>
          </rPr>
          <t>DI application, group presentations, lesson plan, assessment jigsaw (SO)</t>
        </r>
      </text>
    </comment>
    <comment ref="AI20" authorId="0">
      <text>
        <r>
          <rPr>
            <sz val="10"/>
            <color rgb="FF000000"/>
            <rFont val="Arial"/>
          </rPr>
          <t>Student Teacher Evaluation. (BP, KK)</t>
        </r>
      </text>
    </comment>
    <comment ref="BS20" authorId="0">
      <text>
        <r>
          <rPr>
            <sz val="10"/>
            <color rgb="FF000000"/>
            <rFont val="Arial"/>
          </rPr>
          <t>Students submit lesson plans.</t>
        </r>
      </text>
    </comment>
    <comment ref="CB20" authorId="0">
      <text>
        <r>
          <rPr>
            <sz val="10"/>
            <color rgb="FF000000"/>
            <rFont val="Arial"/>
          </rPr>
          <t xml:space="preserve">Group project; unit plan, class activity presentation; resource notebook
</t>
        </r>
      </text>
    </comment>
    <comment ref="CE20" authorId="0">
      <text>
        <r>
          <rPr>
            <sz val="10"/>
            <color rgb="FF000000"/>
            <rFont val="Arial"/>
          </rPr>
          <t>Weekly home-school instruction where lesson plans and teaching effectiveness are evaluated</t>
        </r>
      </text>
    </comment>
    <comment ref="CK20" authorId="0">
      <text>
        <r>
          <rPr>
            <sz val="10"/>
            <color rgb="FF000000"/>
            <rFont val="Arial"/>
          </rPr>
          <t>lesson plan</t>
        </r>
      </text>
    </comment>
    <comment ref="CQ20" authorId="0">
      <text>
        <r>
          <rPr>
            <sz val="10"/>
            <color rgb="FF000000"/>
            <rFont val="Arial"/>
          </rPr>
          <t>Lesson plans</t>
        </r>
      </text>
    </comment>
    <comment ref="CW20" authorId="0">
      <text>
        <r>
          <rPr>
            <sz val="10"/>
            <color rgb="FF000000"/>
            <rFont val="Arial"/>
          </rPr>
          <t>Capstone lesson plans</t>
        </r>
      </text>
    </comment>
    <comment ref="DF20" authorId="0">
      <text>
        <r>
          <rPr>
            <sz val="10"/>
            <color rgb="FF000000"/>
            <rFont val="Arial"/>
          </rPr>
          <t>field experience
Final exam
Develop mini-units
AO</t>
        </r>
      </text>
    </comment>
    <comment ref="DL20" authorId="0">
      <text>
        <r>
          <rPr>
            <sz val="10"/>
            <color rgb="FF000000"/>
            <rFont val="Arial"/>
          </rPr>
          <t>powerpoint, lecture &amp; discussion, media, professional articles,curriculum resources
RB</t>
        </r>
      </text>
    </comment>
    <comment ref="DQ20" authorId="0">
      <text>
        <r>
          <rPr>
            <sz val="10"/>
            <color rgb="FF000000"/>
            <rFont val="Arial"/>
          </rPr>
          <t>Project Journal
AOliver</t>
        </r>
      </text>
    </comment>
    <comment ref="E21" authorId="0">
      <text>
        <r>
          <rPr>
            <sz val="10"/>
            <color rgb="FF000000"/>
            <rFont val="Arial"/>
          </rPr>
          <t>Shadowing/Teacher interview presentation. Rubric based assessment. (BP, KK)</t>
        </r>
      </text>
    </comment>
    <comment ref="K21" authorId="0">
      <text>
        <r>
          <rPr>
            <sz val="10"/>
            <color rgb="FF000000"/>
            <rFont val="Arial"/>
          </rPr>
          <t>Technology Group Project</t>
        </r>
      </text>
    </comment>
    <comment ref="Q21" authorId="0">
      <text>
        <r>
          <rPr>
            <sz val="10"/>
            <color rgb="FF000000"/>
            <rFont val="Arial"/>
          </rPr>
          <t>Reflection subject for journals (BJT)</t>
        </r>
      </text>
    </comment>
    <comment ref="Y21" authorId="0">
      <text>
        <r>
          <rPr>
            <sz val="10"/>
            <color rgb="FF000000"/>
            <rFont val="Arial"/>
          </rPr>
          <t>Extensive writing, annotated reading and grading by instructor.</t>
        </r>
      </text>
    </comment>
    <comment ref="AC21" authorId="0">
      <text>
        <r>
          <rPr>
            <sz val="10"/>
            <color rgb="FF000000"/>
            <rFont val="Arial"/>
          </rPr>
          <t>lesson plan (SO)</t>
        </r>
      </text>
    </comment>
    <comment ref="AI21" authorId="0">
      <text>
        <r>
          <rPr>
            <sz val="10"/>
            <color rgb="FF000000"/>
            <rFont val="Arial"/>
          </rPr>
          <t>Student Teacher Evaluation. (BP, KK)</t>
        </r>
      </text>
    </comment>
    <comment ref="BS21" authorId="0">
      <text>
        <r>
          <rPr>
            <sz val="10"/>
            <color rgb="FF000000"/>
            <rFont val="Arial"/>
          </rPr>
          <t>Students submit lesson plans.</t>
        </r>
      </text>
    </comment>
    <comment ref="CB21" authorId="0">
      <text>
        <r>
          <rPr>
            <sz val="10"/>
            <color rgb="FF000000"/>
            <rFont val="Arial"/>
          </rPr>
          <t>Resource notebook, group project</t>
        </r>
      </text>
    </comment>
    <comment ref="CK21" authorId="0">
      <text>
        <r>
          <rPr>
            <sz val="10"/>
            <color rgb="FF000000"/>
            <rFont val="Arial"/>
          </rPr>
          <t>lesson/unit plan</t>
        </r>
      </text>
    </comment>
    <comment ref="CQ21" authorId="0">
      <text>
        <r>
          <rPr>
            <sz val="10"/>
            <color rgb="FF000000"/>
            <rFont val="Arial"/>
          </rPr>
          <t>Lesson plans</t>
        </r>
      </text>
    </comment>
    <comment ref="CW21" authorId="0">
      <text>
        <r>
          <rPr>
            <sz val="10"/>
            <color rgb="FF000000"/>
            <rFont val="Arial"/>
          </rPr>
          <t>Capstone lesson plans</t>
        </r>
      </text>
    </comment>
    <comment ref="DF21" authorId="0">
      <text>
        <r>
          <rPr>
            <sz val="10"/>
            <color rgb="FF000000"/>
            <rFont val="Arial"/>
          </rPr>
          <t>Mini-unit
AO</t>
        </r>
      </text>
    </comment>
    <comment ref="DQ21" authorId="0">
      <text>
        <r>
          <rPr>
            <sz val="10"/>
            <color rgb="FF000000"/>
            <rFont val="Arial"/>
          </rPr>
          <t>Project Journal
AOliver</t>
        </r>
      </text>
    </comment>
    <comment ref="Q22" authorId="0">
      <text>
        <r>
          <rPr>
            <sz val="10"/>
            <color rgb="FF000000"/>
            <rFont val="Arial"/>
          </rPr>
          <t>Included in teacher evaluation at conclusion of field experience.</t>
        </r>
      </text>
    </comment>
    <comment ref="T22" authorId="0">
      <text>
        <r>
          <rPr>
            <sz val="10"/>
            <color rgb="FF000000"/>
            <rFont val="Arial"/>
          </rPr>
          <t>tests</t>
        </r>
      </text>
    </comment>
    <comment ref="AC22" authorId="0">
      <text>
        <r>
          <rPr>
            <sz val="10"/>
            <color rgb="FF000000"/>
            <rFont val="Arial"/>
          </rPr>
          <t>Lesson Plan, group presentation, application assignment(AG)</t>
        </r>
      </text>
    </comment>
    <comment ref="AI22" authorId="0">
      <text>
        <r>
          <rPr>
            <sz val="10"/>
            <color rgb="FF000000"/>
            <rFont val="Arial"/>
          </rPr>
          <t>Lesson Planning, Student Teacher Evaluation. (BP, KK)</t>
        </r>
      </text>
    </comment>
    <comment ref="BS22" authorId="0">
      <text>
        <r>
          <rPr>
            <sz val="10"/>
            <color rgb="FF000000"/>
            <rFont val="Arial"/>
          </rPr>
          <t>Students submit lesson plans.</t>
        </r>
      </text>
    </comment>
    <comment ref="CB22" authorId="0">
      <text>
        <r>
          <rPr>
            <sz val="10"/>
            <color rgb="FF000000"/>
            <rFont val="Arial"/>
          </rPr>
          <t xml:space="preserve">activity presentation
</t>
        </r>
      </text>
    </comment>
    <comment ref="CE22" authorId="0">
      <text>
        <r>
          <rPr>
            <sz val="10"/>
            <color rgb="FF000000"/>
            <rFont val="Arial"/>
          </rPr>
          <t>Lesson teaches for home school kids every week for 8 weeks--and various in-class teaching activities</t>
        </r>
      </text>
    </comment>
    <comment ref="DL22" authorId="0">
      <text>
        <r>
          <rPr>
            <sz val="10"/>
            <color rgb="FF000000"/>
            <rFont val="Arial"/>
          </rPr>
          <t>group discussion
activity centers
case studies
RB</t>
        </r>
      </text>
    </comment>
    <comment ref="Y23" authorId="0">
      <text>
        <r>
          <rPr>
            <sz val="10"/>
            <color rgb="FF000000"/>
            <rFont val="Arial"/>
          </rPr>
          <t>Extensive writing, annotated reading and grading by instructor.</t>
        </r>
      </text>
    </comment>
    <comment ref="AC23" authorId="0">
      <text>
        <r>
          <rPr>
            <sz val="10"/>
            <color rgb="FF000000"/>
            <rFont val="Arial"/>
          </rPr>
          <t>lesson plan, course reading and reflection, application assignment(AG)</t>
        </r>
      </text>
    </comment>
    <comment ref="AI23" authorId="0">
      <text>
        <r>
          <rPr>
            <sz val="10"/>
            <color rgb="FF000000"/>
            <rFont val="Arial"/>
          </rPr>
          <t>Lesson Planning, Student Teacher Evaluation. (BP, KK)</t>
        </r>
      </text>
    </comment>
    <comment ref="BS23" authorId="0">
      <text>
        <r>
          <rPr>
            <sz val="10"/>
            <color rgb="FF000000"/>
            <rFont val="Arial"/>
          </rPr>
          <t>Lesson plans taught in class</t>
        </r>
      </text>
    </comment>
    <comment ref="CK23" authorId="0">
      <text>
        <r>
          <rPr>
            <sz val="10"/>
            <color rgb="FF000000"/>
            <rFont val="Arial"/>
          </rPr>
          <t>lesson plans/unit plan - need more direct assessment here</t>
        </r>
      </text>
    </comment>
    <comment ref="CQ23" authorId="0">
      <text>
        <r>
          <rPr>
            <sz val="10"/>
            <color rgb="FF000000"/>
            <rFont val="Arial"/>
          </rPr>
          <t>Lesson plans</t>
        </r>
      </text>
    </comment>
    <comment ref="CW23" authorId="0">
      <text>
        <r>
          <rPr>
            <sz val="10"/>
            <color rgb="FF000000"/>
            <rFont val="Arial"/>
          </rPr>
          <t>Capstone lesson plans</t>
        </r>
      </text>
    </comment>
    <comment ref="DF23" authorId="0">
      <text>
        <r>
          <rPr>
            <sz val="10"/>
            <color rgb="FF000000"/>
            <rFont val="Arial"/>
          </rPr>
          <t>lesson plans
field experiences
mini-units
AO</t>
        </r>
      </text>
    </comment>
    <comment ref="DL23" authorId="0">
      <text>
        <r>
          <rPr>
            <sz val="10"/>
            <color rgb="FF000000"/>
            <rFont val="Arial"/>
          </rPr>
          <t>group discussion
activity centers
case studies
RB</t>
        </r>
      </text>
    </comment>
    <comment ref="AC24" authorId="0">
      <text>
        <r>
          <rPr>
            <sz val="10"/>
            <color rgb="FF000000"/>
            <rFont val="Arial"/>
          </rPr>
          <t>LEsson plan,application assignment, course reading (AG)</t>
        </r>
      </text>
    </comment>
    <comment ref="AI24" authorId="0">
      <text>
        <r>
          <rPr>
            <sz val="10"/>
            <color rgb="FF000000"/>
            <rFont val="Arial"/>
          </rPr>
          <t>Lesson Planning, Student Teacher Evaluation. (BP, KK)</t>
        </r>
      </text>
    </comment>
    <comment ref="BV24" authorId="0">
      <text>
        <r>
          <rPr>
            <sz val="10"/>
            <color rgb="FF000000"/>
            <rFont val="Arial"/>
          </rPr>
          <t>Discipline based art education unit plan.</t>
        </r>
      </text>
    </comment>
    <comment ref="CB24" authorId="0">
      <text>
        <r>
          <rPr>
            <sz val="10"/>
            <color rgb="FF000000"/>
            <rFont val="Arial"/>
          </rPr>
          <t>unit plan</t>
        </r>
      </text>
    </comment>
    <comment ref="CE24" authorId="0">
      <text>
        <r>
          <rPr>
            <sz val="10"/>
            <color rgb="FF000000"/>
            <rFont val="Arial"/>
          </rPr>
          <t>In-class activities and Myth Essay</t>
        </r>
      </text>
    </comment>
    <comment ref="CM24" authorId="0">
      <text>
        <r>
          <rPr>
            <sz val="10"/>
            <color rgb="FF000000"/>
            <rFont val="Arial"/>
          </rPr>
          <t>Learning Prescription
AOliver</t>
        </r>
      </text>
    </comment>
    <comment ref="DF24" authorId="0">
      <text>
        <r>
          <rPr>
            <sz val="10"/>
            <color rgb="FF000000"/>
            <rFont val="Arial"/>
          </rPr>
          <t>Lesson plans
mini-units
field experience
AO</t>
        </r>
      </text>
    </comment>
    <comment ref="DL24" authorId="0">
      <text>
        <r>
          <rPr>
            <sz val="10"/>
            <color rgb="FF000000"/>
            <rFont val="Arial"/>
          </rPr>
          <t>group discussion
activity centers
case studies
RB</t>
        </r>
      </text>
    </comment>
    <comment ref="DQ24" authorId="0">
      <text>
        <r>
          <rPr>
            <sz val="10"/>
            <color rgb="FF000000"/>
            <rFont val="Arial"/>
          </rPr>
          <t>Project Journal
AOliver</t>
        </r>
      </text>
    </comment>
    <comment ref="K25" authorId="0">
      <text>
        <r>
          <rPr>
            <sz val="10"/>
            <color rgb="FF000000"/>
            <rFont val="Arial"/>
          </rPr>
          <t>technology project</t>
        </r>
      </text>
    </comment>
    <comment ref="N25" authorId="0">
      <text>
        <r>
          <rPr>
            <sz val="10"/>
            <color rgb="FF000000"/>
            <rFont val="Arial"/>
          </rPr>
          <t>Introduced in lesson planning assignment. (BJT)</t>
        </r>
      </text>
    </comment>
    <comment ref="W25" authorId="0">
      <text>
        <r>
          <rPr>
            <sz val="10"/>
            <color rgb="FF000000"/>
            <rFont val="Arial"/>
          </rPr>
          <t>field experience with people who have disabilities</t>
        </r>
      </text>
    </comment>
    <comment ref="AC25" authorId="0">
      <text>
        <r>
          <rPr>
            <sz val="10"/>
            <color rgb="FF000000"/>
            <rFont val="Arial"/>
          </rPr>
          <t>Lesson plan, application assignment (SO)</t>
        </r>
      </text>
    </comment>
    <comment ref="AI25" authorId="0">
      <text>
        <r>
          <rPr>
            <sz val="10"/>
            <color rgb="FF000000"/>
            <rFont val="Arial"/>
          </rPr>
          <t>Lesson Planning, Student Teacher Evaluation. (BP, KK)</t>
        </r>
      </text>
    </comment>
    <comment ref="BS25" authorId="0">
      <text>
        <r>
          <rPr>
            <sz val="10"/>
            <color rgb="FF000000"/>
            <rFont val="Arial"/>
          </rPr>
          <t>Lesson plans, both written and taught</t>
        </r>
      </text>
    </comment>
    <comment ref="CK25" authorId="0">
      <text>
        <r>
          <rPr>
            <sz val="10"/>
            <color rgb="FF000000"/>
            <rFont val="Arial"/>
          </rPr>
          <t xml:space="preserve">lesson/unit plan
</t>
        </r>
      </text>
    </comment>
    <comment ref="CQ25" authorId="0">
      <text>
        <r>
          <rPr>
            <sz val="10"/>
            <color rgb="FF000000"/>
            <rFont val="Arial"/>
          </rPr>
          <t>Lesson plans</t>
        </r>
      </text>
    </comment>
    <comment ref="CW25" authorId="0">
      <text>
        <r>
          <rPr>
            <sz val="10"/>
            <color rgb="FF000000"/>
            <rFont val="Arial"/>
          </rPr>
          <t>Capstone lesson plans</t>
        </r>
      </text>
    </comment>
    <comment ref="DF25" authorId="0">
      <text>
        <r>
          <rPr>
            <sz val="10"/>
            <color rgb="FF000000"/>
            <rFont val="Arial"/>
          </rPr>
          <t>mini-units
field experiences
lesson plans
AO</t>
        </r>
      </text>
    </comment>
    <comment ref="DL25" authorId="0">
      <text>
        <r>
          <rPr>
            <sz val="10"/>
            <color rgb="FF000000"/>
            <rFont val="Arial"/>
          </rPr>
          <t>powerpoint, lecture &amp; discussion, media, professional articles,curriculum resources RB</t>
        </r>
      </text>
    </comment>
    <comment ref="K27" authorId="0">
      <text>
        <r>
          <rPr>
            <sz val="10"/>
            <color rgb="FF000000"/>
            <rFont val="Arial"/>
          </rPr>
          <t>technology project</t>
        </r>
      </text>
    </comment>
    <comment ref="N27" authorId="0">
      <text>
        <r>
          <rPr>
            <sz val="10"/>
            <color rgb="FF000000"/>
            <rFont val="Arial"/>
          </rPr>
          <t xml:space="preserve">Introduced in lesson plan assignment (BJT)
</t>
        </r>
      </text>
    </comment>
    <comment ref="AI27" authorId="0">
      <text>
        <r>
          <rPr>
            <sz val="10"/>
            <color rgb="FF000000"/>
            <rFont val="Arial"/>
          </rPr>
          <t>Lesson Planning, Student Teacher Evaluation, Supervisor Feedback, TWS. (BP, KK)</t>
        </r>
      </text>
    </comment>
    <comment ref="BS27" authorId="0">
      <text>
        <r>
          <rPr>
            <sz val="10"/>
            <color rgb="FF000000"/>
            <rFont val="Arial"/>
          </rPr>
          <t>Lesson plans.</t>
        </r>
      </text>
    </comment>
    <comment ref="CB27" authorId="0">
      <text>
        <r>
          <rPr>
            <sz val="10"/>
            <color rgb="FF000000"/>
            <rFont val="Arial"/>
          </rPr>
          <t xml:space="preserve">unit plan, group project
</t>
        </r>
      </text>
    </comment>
    <comment ref="N28" authorId="0">
      <text>
        <r>
          <rPr>
            <sz val="10"/>
            <color rgb="FF000000"/>
            <rFont val="Arial"/>
          </rPr>
          <t>Included as comments in lesson plan assignment, but not assessed.</t>
        </r>
      </text>
    </comment>
    <comment ref="AI28" authorId="0">
      <text>
        <r>
          <rPr>
            <sz val="10"/>
            <color rgb="FF000000"/>
            <rFont val="Arial"/>
          </rPr>
          <t>Lesson Planning, Student Teacher Evaluation, Supervisor Feedback, TWS. (BP, KK)</t>
        </r>
      </text>
    </comment>
    <comment ref="CE28" authorId="0">
      <text>
        <r>
          <rPr>
            <sz val="10"/>
            <color rgb="FF000000"/>
            <rFont val="Arial"/>
          </rPr>
          <t>development of lesson plans for unique populations</t>
        </r>
      </text>
    </comment>
    <comment ref="DF28" authorId="0">
      <text>
        <r>
          <rPr>
            <sz val="10"/>
            <color rgb="FF000000"/>
            <rFont val="Arial"/>
          </rPr>
          <t>lesson plans
mini units
field experience
AO</t>
        </r>
      </text>
    </comment>
    <comment ref="N29" authorId="0">
      <text>
        <r>
          <rPr>
            <sz val="10"/>
            <color rgb="FF000000"/>
            <rFont val="Arial"/>
          </rPr>
          <t>Lesson plans evaluated for continuity, appropriate expectations (BJT)</t>
        </r>
      </text>
    </comment>
    <comment ref="AC29" authorId="0">
      <text>
        <r>
          <rPr>
            <sz val="10"/>
            <color rgb="FF000000"/>
            <rFont val="Arial"/>
          </rPr>
          <t>Application, Group presenatations, Lesson Plan (SO)</t>
        </r>
      </text>
    </comment>
    <comment ref="AI29" authorId="0">
      <text>
        <r>
          <rPr>
            <sz val="10"/>
            <color rgb="FF000000"/>
            <rFont val="Arial"/>
          </rPr>
          <t>Lesson Planning, Student Teacher Evaluation, Supervisor Feedback, TWS. (BP, KK)</t>
        </r>
      </text>
    </comment>
    <comment ref="BS29" authorId="0">
      <text>
        <r>
          <rPr>
            <sz val="10"/>
            <color rgb="FF000000"/>
            <rFont val="Arial"/>
          </rPr>
          <t>Lesson plans</t>
        </r>
      </text>
    </comment>
    <comment ref="BV29" authorId="0">
      <text>
        <r>
          <rPr>
            <sz val="10"/>
            <color rgb="FF000000"/>
            <rFont val="Arial"/>
          </rPr>
          <t>Discipline based art education unit.</t>
        </r>
      </text>
    </comment>
    <comment ref="CB29" authorId="0">
      <text>
        <r>
          <rPr>
            <sz val="10"/>
            <color rgb="FF000000"/>
            <rFont val="Arial"/>
          </rPr>
          <t xml:space="preserve">unit plan, group project, class presentation
</t>
        </r>
      </text>
    </comment>
    <comment ref="CE29" authorId="0">
      <text>
        <r>
          <rPr>
            <sz val="10"/>
            <color rgb="FF000000"/>
            <rFont val="Arial"/>
          </rPr>
          <t>weekly lesson plans that align with national standards and assessments</t>
        </r>
      </text>
    </comment>
    <comment ref="CK29" authorId="0">
      <text>
        <r>
          <rPr>
            <sz val="10"/>
            <color rgb="FF000000"/>
            <rFont val="Arial"/>
          </rPr>
          <t>lesson/unit plans</t>
        </r>
      </text>
    </comment>
    <comment ref="CQ29" authorId="0">
      <text>
        <r>
          <rPr>
            <sz val="10"/>
            <color rgb="FF000000"/>
            <rFont val="Arial"/>
          </rPr>
          <t>Lesson plans</t>
        </r>
      </text>
    </comment>
    <comment ref="CW29" authorId="0">
      <text>
        <r>
          <rPr>
            <sz val="10"/>
            <color rgb="FF000000"/>
            <rFont val="Arial"/>
          </rPr>
          <t>Capstone unit</t>
        </r>
      </text>
    </comment>
    <comment ref="DF29" authorId="0">
      <text>
        <r>
          <rPr>
            <sz val="10"/>
            <color rgb="FF000000"/>
            <rFont val="Arial"/>
          </rPr>
          <t>Lesson plans</t>
        </r>
      </text>
    </comment>
    <comment ref="DL29" authorId="0">
      <text>
        <r>
          <rPr>
            <sz val="10"/>
            <color rgb="FF000000"/>
            <rFont val="Arial"/>
          </rPr>
          <t>Cooperative Curriculum Planning &amp; Schedule Designing for Infant/Toddler Program/DAP Program
RB</t>
        </r>
      </text>
    </comment>
    <comment ref="DN29" authorId="0">
      <text>
        <r>
          <rPr>
            <sz val="10"/>
            <color rgb="FF000000"/>
            <rFont val="Arial"/>
          </rPr>
          <t>Lesson Plans
AOliver</t>
        </r>
      </text>
    </comment>
    <comment ref="AI30" authorId="0">
      <text>
        <r>
          <rPr>
            <sz val="10"/>
            <color rgb="FF000000"/>
            <rFont val="Arial"/>
          </rPr>
          <t>Lesson Planning, Student Teacher Evaluation, Supervisor Feedback. (BP, KK)</t>
        </r>
      </text>
    </comment>
    <comment ref="BS30" authorId="0">
      <text>
        <r>
          <rPr>
            <sz val="10"/>
            <color rgb="FF000000"/>
            <rFont val="Arial"/>
          </rPr>
          <t>Lesson plans</t>
        </r>
      </text>
    </comment>
    <comment ref="BV30" authorId="0">
      <text>
        <r>
          <rPr>
            <sz val="10"/>
            <color rgb="FF000000"/>
            <rFont val="Arial"/>
          </rPr>
          <t>Important part of development of unit plan.</t>
        </r>
      </text>
    </comment>
    <comment ref="CB30" authorId="0">
      <text>
        <r>
          <rPr>
            <sz val="10"/>
            <color rgb="FF000000"/>
            <rFont val="Arial"/>
          </rPr>
          <t>Unit plan (lesson plans)</t>
        </r>
      </text>
    </comment>
    <comment ref="CK30" authorId="0">
      <text>
        <r>
          <rPr>
            <sz val="10"/>
            <color rgb="FF000000"/>
            <rFont val="Arial"/>
          </rPr>
          <t>lesson/unit plan</t>
        </r>
      </text>
    </comment>
    <comment ref="CQ30" authorId="0">
      <text>
        <r>
          <rPr>
            <sz val="10"/>
            <color rgb="FF000000"/>
            <rFont val="Arial"/>
          </rPr>
          <t>Lesson plans</t>
        </r>
      </text>
    </comment>
    <comment ref="CW30" authorId="0">
      <text>
        <r>
          <rPr>
            <sz val="10"/>
            <color rgb="FF000000"/>
            <rFont val="Arial"/>
          </rPr>
          <t>Capstone lesson plans</t>
        </r>
      </text>
    </comment>
    <comment ref="DF30" authorId="0">
      <text>
        <r>
          <rPr>
            <sz val="10"/>
            <color rgb="FF000000"/>
            <rFont val="Arial"/>
          </rPr>
          <t>lesson plans
field experience
AO</t>
        </r>
      </text>
    </comment>
    <comment ref="DL30" authorId="0">
      <text>
        <r>
          <rPr>
            <sz val="10"/>
            <color rgb="FF000000"/>
            <rFont val="Arial"/>
          </rPr>
          <t>Cooperative Curriculum Planning &amp; Schedule Designing for Infant/Toddler Program/DAP Program
RB</t>
        </r>
      </text>
    </comment>
    <comment ref="DN30" authorId="0">
      <text>
        <r>
          <rPr>
            <sz val="10"/>
            <color rgb="FF000000"/>
            <rFont val="Arial"/>
          </rPr>
          <t>Plan and lead a lesson
AOliver</t>
        </r>
      </text>
    </comment>
    <comment ref="N31" authorId="0">
      <text>
        <r>
          <rPr>
            <sz val="10"/>
            <color rgb="FF000000"/>
            <rFont val="Arial"/>
          </rPr>
          <t>Brief description of assessment component to each lesson included in lesson plan assignment (BJT)_</t>
        </r>
      </text>
    </comment>
    <comment ref="T31" authorId="0">
      <text>
        <r>
          <rPr>
            <sz val="10"/>
            <color rgb="FF000000"/>
            <rFont val="Arial"/>
          </rPr>
          <t>article abstract</t>
        </r>
      </text>
    </comment>
    <comment ref="BS31" authorId="0">
      <text>
        <r>
          <rPr>
            <sz val="10"/>
            <color rgb="FF000000"/>
            <rFont val="Arial"/>
          </rPr>
          <t>Lesson plans</t>
        </r>
      </text>
    </comment>
    <comment ref="CB31" authorId="0">
      <text>
        <r>
          <rPr>
            <sz val="10"/>
            <color rgb="FF000000"/>
            <rFont val="Arial"/>
          </rPr>
          <t xml:space="preserve">minor aspect of unit plan
</t>
        </r>
      </text>
    </comment>
    <comment ref="CE31" authorId="0">
      <text>
        <r>
          <rPr>
            <sz val="10"/>
            <color rgb="FF000000"/>
            <rFont val="Arial"/>
          </rPr>
          <t>each lesson plan for home school instruction must indicate how each objective will be assessed</t>
        </r>
      </text>
    </comment>
    <comment ref="CK31" authorId="0">
      <text>
        <r>
          <rPr>
            <sz val="10"/>
            <color rgb="FF000000"/>
            <rFont val="Arial"/>
          </rPr>
          <t>lesson/unit plan</t>
        </r>
      </text>
    </comment>
    <comment ref="CM31" authorId="0">
      <text>
        <r>
          <rPr>
            <sz val="10"/>
            <color rgb="FF000000"/>
            <rFont val="Arial"/>
          </rPr>
          <t>Final learning prescription
AOliver</t>
        </r>
      </text>
    </comment>
    <comment ref="CQ31" authorId="0">
      <text>
        <r>
          <rPr>
            <sz val="10"/>
            <color rgb="FF000000"/>
            <rFont val="Arial"/>
          </rPr>
          <t>Lesson plans</t>
        </r>
      </text>
    </comment>
    <comment ref="CW31" authorId="0">
      <text>
        <r>
          <rPr>
            <sz val="10"/>
            <color rgb="FF000000"/>
            <rFont val="Arial"/>
          </rPr>
          <t>Capstone lesson plans</t>
        </r>
      </text>
    </comment>
    <comment ref="DF31" authorId="0">
      <text>
        <r>
          <rPr>
            <sz val="10"/>
            <color rgb="FF000000"/>
            <rFont val="Arial"/>
          </rPr>
          <t>Lesson plans
Mini units
AO</t>
        </r>
      </text>
    </comment>
    <comment ref="DL31" authorId="0">
      <text>
        <r>
          <rPr>
            <sz val="10"/>
            <color rgb="FF000000"/>
            <rFont val="Arial"/>
          </rPr>
          <t>Assignments, class discussion &amp; presentations, journal reflections &amp; weekly study guides
RB</t>
        </r>
      </text>
    </comment>
    <comment ref="DQ31" authorId="0">
      <text>
        <r>
          <rPr>
            <sz val="10"/>
            <color rgb="FF000000"/>
            <rFont val="Arial"/>
          </rPr>
          <t>Project Documentation Panel; Poject Journal
AOliver</t>
        </r>
      </text>
    </comment>
    <comment ref="N32" authorId="0">
      <text>
        <r>
          <rPr>
            <sz val="10"/>
            <color rgb="FF000000"/>
            <rFont val="Arial"/>
          </rPr>
          <t>Time allocation evaluated in lesson plan assignment (BJT)</t>
        </r>
      </text>
    </comment>
    <comment ref="AI32" authorId="0">
      <text>
        <r>
          <rPr>
            <sz val="10"/>
            <color rgb="FF000000"/>
            <rFont val="Arial"/>
          </rPr>
          <t>Lesson Planning, Student Teacher Evaluation, Supervisor Feedback. (BP, KK)</t>
        </r>
      </text>
    </comment>
    <comment ref="BV32" authorId="0">
      <text>
        <r>
          <rPr>
            <sz val="10"/>
            <color rgb="FF000000"/>
            <rFont val="Arial"/>
          </rPr>
          <t>Important part of planning unit plan.</t>
        </r>
      </text>
    </comment>
    <comment ref="CB32" authorId="0">
      <text>
        <r>
          <rPr>
            <sz val="10"/>
            <color rgb="FF000000"/>
            <rFont val="Arial"/>
          </rPr>
          <t>unit plan (lesson plans); class presentation</t>
        </r>
      </text>
    </comment>
    <comment ref="CE32" authorId="0">
      <text>
        <r>
          <rPr>
            <sz val="10"/>
            <color rgb="FF000000"/>
            <rFont val="Arial"/>
          </rPr>
          <t>lesson teaches are evaluated for effective use of time and smooth transitions</t>
        </r>
      </text>
    </comment>
    <comment ref="CH32" authorId="0">
      <text>
        <r>
          <rPr>
            <sz val="10"/>
            <color rgb="FF000000"/>
            <rFont val="Arial"/>
          </rPr>
          <t xml:space="preserve">Field Experience Evaluation form.
</t>
        </r>
      </text>
    </comment>
    <comment ref="CK32" authorId="0">
      <text>
        <r>
          <rPr>
            <sz val="10"/>
            <color rgb="FF000000"/>
            <rFont val="Arial"/>
          </rPr>
          <t>lesson plan</t>
        </r>
      </text>
    </comment>
    <comment ref="CW32" authorId="0">
      <text>
        <r>
          <rPr>
            <sz val="10"/>
            <color rgb="FF000000"/>
            <rFont val="Arial"/>
          </rPr>
          <t>Capstone reflection</t>
        </r>
      </text>
    </comment>
    <comment ref="DF32" authorId="0">
      <text>
        <r>
          <rPr>
            <sz val="10"/>
            <color rgb="FF000000"/>
            <rFont val="Arial"/>
          </rPr>
          <t>field experience
lesson plans
mini-units</t>
        </r>
      </text>
    </comment>
    <comment ref="DI32" authorId="0">
      <text>
        <r>
          <rPr>
            <sz val="10"/>
            <color rgb="FF000000"/>
            <rFont val="Arial"/>
          </rPr>
          <t xml:space="preserve">Field Experience evaluation
</t>
        </r>
      </text>
    </comment>
    <comment ref="T33" authorId="0">
      <text>
        <r>
          <rPr>
            <sz val="10"/>
            <color rgb="FF000000"/>
            <rFont val="Arial"/>
          </rPr>
          <t>Adaptation activities</t>
        </r>
      </text>
    </comment>
    <comment ref="AC33" authorId="0">
      <text>
        <r>
          <rPr>
            <sz val="10"/>
            <color rgb="FF000000"/>
            <rFont val="Arial"/>
          </rPr>
          <t>Reading reflections and lesson plan, assessment jigsaw (SO)</t>
        </r>
      </text>
    </comment>
    <comment ref="AI33" authorId="0">
      <text>
        <r>
          <rPr>
            <sz val="10"/>
            <color rgb="FF000000"/>
            <rFont val="Arial"/>
          </rPr>
          <t xml:space="preserve">Student Teacher Evaluation, TWS, Lesson Planning. (BP, KK)
</t>
        </r>
      </text>
    </comment>
    <comment ref="BS33" authorId="0">
      <text>
        <r>
          <rPr>
            <sz val="10"/>
            <color rgb="FF000000"/>
            <rFont val="Arial"/>
          </rPr>
          <t>Group curriculum modification project</t>
        </r>
      </text>
    </comment>
    <comment ref="CE33" authorId="0">
      <text>
        <r>
          <rPr>
            <sz val="10"/>
            <color rgb="FF000000"/>
            <rFont val="Arial"/>
          </rPr>
          <t>home school instruction allows students to teach the same kids for 8 weeks--learning and adapting based on students present and improved levels of performance</t>
        </r>
      </text>
    </comment>
    <comment ref="CK33" authorId="0">
      <text>
        <r>
          <rPr>
            <sz val="10"/>
            <color rgb="FF000000"/>
            <rFont val="Arial"/>
          </rPr>
          <t>unit/lesson plans</t>
        </r>
      </text>
    </comment>
    <comment ref="CM33" authorId="0">
      <text>
        <r>
          <rPr>
            <sz val="10"/>
            <color rgb="FF000000"/>
            <rFont val="Arial"/>
          </rPr>
          <t>Learning Prescription
AOliver</t>
        </r>
      </text>
    </comment>
    <comment ref="DF33" authorId="0">
      <text>
        <r>
          <rPr>
            <sz val="10"/>
            <color rgb="FF000000"/>
            <rFont val="Arial"/>
          </rPr>
          <t>journaling
lesson planning
mini-units
AO</t>
        </r>
      </text>
    </comment>
    <comment ref="T34" authorId="0">
      <text>
        <r>
          <rPr>
            <sz val="10"/>
            <color rgb="FF000000"/>
            <rFont val="Arial"/>
          </rPr>
          <t>Adaptation Activities</t>
        </r>
      </text>
    </comment>
    <comment ref="AC34" authorId="0">
      <text>
        <r>
          <rPr>
            <sz val="10"/>
            <color rgb="FF000000"/>
            <rFont val="Arial"/>
          </rPr>
          <t>reflections, lesson plan, assessment jigsaw SO</t>
        </r>
      </text>
    </comment>
    <comment ref="AI34" authorId="0">
      <text>
        <r>
          <rPr>
            <sz val="10"/>
            <color rgb="FF000000"/>
            <rFont val="Arial"/>
          </rPr>
          <t xml:space="preserve">Student Teacher Evaluation, TWS, Lesson Planning. (BP, KK)
</t>
        </r>
      </text>
    </comment>
    <comment ref="BS34" authorId="0">
      <text>
        <r>
          <rPr>
            <sz val="10"/>
            <color rgb="FF000000"/>
            <rFont val="Arial"/>
          </rPr>
          <t>Lesson plans, methods blog forum posts, questions on midterm and final</t>
        </r>
      </text>
    </comment>
    <comment ref="CB34" authorId="0">
      <text>
        <r>
          <rPr>
            <sz val="10"/>
            <color rgb="FF000000"/>
            <rFont val="Arial"/>
          </rPr>
          <t>minor aspect of unit plan</t>
        </r>
      </text>
    </comment>
    <comment ref="CE34" authorId="0">
      <text>
        <r>
          <rPr>
            <sz val="10"/>
            <color rgb="FF000000"/>
            <rFont val="Arial"/>
          </rPr>
          <t>Pre-Assessments are required as part of unit plan assignment</t>
        </r>
      </text>
    </comment>
    <comment ref="CK34" authorId="0">
      <text>
        <r>
          <rPr>
            <sz val="10"/>
            <color rgb="FF000000"/>
            <rFont val="Arial"/>
          </rPr>
          <t>unit/lesson plan</t>
        </r>
      </text>
    </comment>
    <comment ref="CW34" authorId="0">
      <text>
        <r>
          <rPr>
            <sz val="10"/>
            <color rgb="FF000000"/>
            <rFont val="Arial"/>
          </rPr>
          <t>Capstone survey</t>
        </r>
      </text>
    </comment>
    <comment ref="DL34" authorId="0">
      <text>
        <r>
          <rPr>
            <sz val="10"/>
            <color rgb="FF000000"/>
            <rFont val="Arial"/>
          </rPr>
          <t>Weekly Reflection and study guide
RB</t>
        </r>
      </text>
    </comment>
    <comment ref="DQ34" authorId="0">
      <text>
        <r>
          <rPr>
            <sz val="10"/>
            <color rgb="FF000000"/>
            <rFont val="Arial"/>
          </rPr>
          <t>Project Journal
AOliver</t>
        </r>
      </text>
    </comment>
    <comment ref="T35" authorId="0">
      <text>
        <r>
          <rPr>
            <sz val="10"/>
            <color rgb="FF000000"/>
            <rFont val="Arial"/>
          </rPr>
          <t>Pre-referral plan, adaptation activities</t>
        </r>
      </text>
    </comment>
    <comment ref="AC35" authorId="0">
      <text>
        <r>
          <rPr>
            <sz val="10"/>
            <color rgb="FF000000"/>
            <rFont val="Arial"/>
          </rPr>
          <t>course reading and reflection, assessment jigsaw, application assignment SO</t>
        </r>
      </text>
    </comment>
    <comment ref="AI35" authorId="0">
      <text>
        <r>
          <rPr>
            <sz val="10"/>
            <color rgb="FF000000"/>
            <rFont val="Arial"/>
          </rPr>
          <t xml:space="preserve">Student Teacher Evaluation, TWS, Lesson Planning. (BP, KK)
</t>
        </r>
      </text>
    </comment>
    <comment ref="BS35" authorId="0">
      <text>
        <r>
          <rPr>
            <sz val="10"/>
            <color rgb="FF000000"/>
            <rFont val="Arial"/>
          </rPr>
          <t>Group curriculum modification project</t>
        </r>
      </text>
    </comment>
    <comment ref="CE35" authorId="0">
      <text>
        <r>
          <rPr>
            <sz val="10"/>
            <color rgb="FF000000"/>
            <rFont val="Arial"/>
          </rPr>
          <t>class activities and lesson plans that require specific plans for making the same activity more or less challenging based on student ability</t>
        </r>
      </text>
    </comment>
    <comment ref="CK35" authorId="0">
      <text>
        <r>
          <rPr>
            <sz val="10"/>
            <color rgb="FF000000"/>
            <rFont val="Arial"/>
          </rPr>
          <t>unit/lesson plan</t>
        </r>
      </text>
    </comment>
    <comment ref="CQ35" authorId="0">
      <text>
        <r>
          <rPr>
            <sz val="10"/>
            <color rgb="FF000000"/>
            <rFont val="Arial"/>
          </rPr>
          <t>Running record</t>
        </r>
      </text>
    </comment>
    <comment ref="CW35" authorId="0">
      <text>
        <r>
          <rPr>
            <sz val="10"/>
            <color rgb="FF000000"/>
            <rFont val="Arial"/>
          </rPr>
          <t>Capstone reflection</t>
        </r>
      </text>
    </comment>
    <comment ref="AC37" authorId="0">
      <text>
        <r>
          <rPr>
            <sz val="10"/>
            <color rgb="FF000000"/>
            <rFont val="Arial"/>
          </rPr>
          <t>Lesson plan, assessment jigsaw activity SO</t>
        </r>
      </text>
    </comment>
    <comment ref="AI37" authorId="0">
      <text>
        <r>
          <rPr>
            <sz val="10"/>
            <color rgb="FF000000"/>
            <rFont val="Arial"/>
          </rPr>
          <t xml:space="preserve">Student Teacher Evaluation, TWS, Lesson Planning. (BP, KK)
</t>
        </r>
      </text>
    </comment>
    <comment ref="BS37" authorId="0">
      <text>
        <r>
          <rPr>
            <sz val="10"/>
            <color rgb="FF000000"/>
            <rFont val="Arial"/>
          </rPr>
          <t>Assessment tool accompanying lesson plan</t>
        </r>
      </text>
    </comment>
    <comment ref="CB37" authorId="0">
      <text>
        <r>
          <rPr>
            <sz val="10"/>
            <color rgb="FF000000"/>
            <rFont val="Arial"/>
          </rPr>
          <t>unit plan</t>
        </r>
      </text>
    </comment>
    <comment ref="CE37" authorId="0">
      <text>
        <r>
          <rPr>
            <sz val="10"/>
            <color rgb="FF000000"/>
            <rFont val="Arial"/>
          </rPr>
          <t>development of assessments are required for each daily lesson plan and 1 major unit plan</t>
        </r>
      </text>
    </comment>
    <comment ref="CK37" authorId="0">
      <text>
        <r>
          <rPr>
            <sz val="10"/>
            <color rgb="FF000000"/>
            <rFont val="Arial"/>
          </rPr>
          <t>unit/lesson plan</t>
        </r>
      </text>
    </comment>
    <comment ref="CQ37" authorId="0">
      <text>
        <r>
          <rPr>
            <sz val="10"/>
            <color rgb="FF000000"/>
            <rFont val="Arial"/>
          </rPr>
          <t>Lesson plans</t>
        </r>
      </text>
    </comment>
    <comment ref="CW37" authorId="0">
      <text>
        <r>
          <rPr>
            <sz val="10"/>
            <color rgb="FF000000"/>
            <rFont val="Arial"/>
          </rPr>
          <t>Capstone lesson plans</t>
        </r>
      </text>
    </comment>
    <comment ref="N38" authorId="0">
      <text>
        <r>
          <rPr>
            <sz val="10"/>
            <color rgb="FF000000"/>
            <rFont val="Arial"/>
          </rPr>
          <t>One criterion for evaluation in Lesson plan assignment.</t>
        </r>
      </text>
    </comment>
    <comment ref="AC38" authorId="0">
      <text>
        <r>
          <rPr>
            <sz val="10"/>
            <color rgb="FF000000"/>
            <rFont val="Arial"/>
          </rPr>
          <t>assessment jigsaw, Lesson plan (SO)</t>
        </r>
      </text>
    </comment>
    <comment ref="AI38" authorId="0">
      <text>
        <r>
          <rPr>
            <sz val="10"/>
            <color rgb="FF000000"/>
            <rFont val="Arial"/>
          </rPr>
          <t>TWS, Student teacher evaluation. (BP, KK)</t>
        </r>
      </text>
    </comment>
    <comment ref="CE38" authorId="0">
      <text>
        <r>
          <rPr>
            <sz val="10"/>
            <color rgb="FF000000"/>
            <rFont val="Arial"/>
          </rPr>
          <t>home school instruction assessments that accompany lesson plans</t>
        </r>
      </text>
    </comment>
    <comment ref="CK38" authorId="0">
      <text>
        <r>
          <rPr>
            <sz val="10"/>
            <color rgb="FF000000"/>
            <rFont val="Arial"/>
          </rPr>
          <t>unit/lesson plan</t>
        </r>
      </text>
    </comment>
    <comment ref="CQ38" authorId="0">
      <text>
        <r>
          <rPr>
            <sz val="10"/>
            <color rgb="FF000000"/>
            <rFont val="Arial"/>
          </rPr>
          <t xml:space="preserve">Running record
</t>
        </r>
      </text>
    </comment>
    <comment ref="CW38" authorId="0">
      <text>
        <r>
          <rPr>
            <sz val="10"/>
            <color rgb="FF000000"/>
            <rFont val="Arial"/>
          </rPr>
          <t>Capstone reflection</t>
        </r>
      </text>
    </comment>
    <comment ref="N39" authorId="0">
      <text>
        <r>
          <rPr>
            <sz val="10"/>
            <color rgb="FF000000"/>
            <rFont val="Arial"/>
          </rPr>
          <t>Topic covered in Chapter 4: Diversity, no specific assessment.</t>
        </r>
      </text>
    </comment>
    <comment ref="T39" authorId="0">
      <text>
        <r>
          <rPr>
            <sz val="10"/>
            <color rgb="FF000000"/>
            <rFont val="Arial"/>
          </rPr>
          <t>tests, quizzes, article abstract</t>
        </r>
      </text>
    </comment>
    <comment ref="AI39" authorId="0">
      <text>
        <r>
          <rPr>
            <sz val="10"/>
            <color rgb="FF000000"/>
            <rFont val="Arial"/>
          </rPr>
          <t>TWS, Student teacher evaluation. (BP, KK)</t>
        </r>
      </text>
    </comment>
    <comment ref="BS39" authorId="0">
      <text>
        <r>
          <rPr>
            <sz val="10"/>
            <color rgb="FF000000"/>
            <rFont val="Arial"/>
          </rPr>
          <t>Assessment tool critique</t>
        </r>
      </text>
    </comment>
    <comment ref="DF39" authorId="0">
      <text>
        <r>
          <rPr>
            <sz val="10"/>
            <color rgb="FF000000"/>
            <rFont val="Arial"/>
          </rPr>
          <t>lesson plans
mini-units
AO</t>
        </r>
      </text>
    </comment>
    <comment ref="AI40" authorId="0">
      <text>
        <r>
          <rPr>
            <sz val="10"/>
            <color rgb="FF000000"/>
            <rFont val="Arial"/>
          </rPr>
          <t>TWS, Student teacher evaluation. (BP, KK)</t>
        </r>
      </text>
    </comment>
    <comment ref="CE40" authorId="0">
      <text>
        <r>
          <rPr>
            <sz val="10"/>
            <color rgb="FF000000"/>
            <rFont val="Arial"/>
          </rPr>
          <t>Group Lesson Teaches and Assessment with Home School Group and Peer Teaches</t>
        </r>
      </text>
    </comment>
    <comment ref="CQ40" authorId="0">
      <text>
        <r>
          <rPr>
            <sz val="10"/>
            <color rgb="FF000000"/>
            <rFont val="Arial"/>
          </rPr>
          <t>Running record</t>
        </r>
      </text>
    </comment>
    <comment ref="DF40" authorId="0">
      <text>
        <r>
          <rPr>
            <sz val="10"/>
            <color rgb="FF000000"/>
            <rFont val="Arial"/>
          </rPr>
          <t>team taught mini-units</t>
        </r>
      </text>
    </comment>
    <comment ref="AI41" authorId="0">
      <text>
        <r>
          <rPr>
            <sz val="10"/>
            <color rgb="FF000000"/>
            <rFont val="Arial"/>
          </rPr>
          <t>TWS, Student teacher evaluation. (BP, KK)</t>
        </r>
      </text>
    </comment>
    <comment ref="CE41" authorId="0">
      <text>
        <r>
          <rPr>
            <sz val="10"/>
            <color rgb="FF000000"/>
            <rFont val="Arial"/>
          </rPr>
          <t>8 week Home School Instrcution with Assessments</t>
        </r>
      </text>
    </comment>
    <comment ref="N43" authorId="0">
      <text>
        <r>
          <rPr>
            <sz val="10"/>
            <color rgb="FF000000"/>
            <rFont val="Arial"/>
          </rPr>
          <t>Topic of lecture and discussion . Assessed in exam  (BJT)_</t>
        </r>
      </text>
    </comment>
    <comment ref="T43" authorId="0">
      <text>
        <r>
          <rPr>
            <sz val="10"/>
            <color rgb="FF000000"/>
            <rFont val="Arial"/>
          </rPr>
          <t>Transition plan</t>
        </r>
      </text>
    </comment>
    <comment ref="AI43" authorId="0">
      <text>
        <r>
          <rPr>
            <sz val="10"/>
            <color rgb="FF000000"/>
            <rFont val="Arial"/>
          </rPr>
          <t>Student Teacher Evaluation, Quick Evaluation. BP, KK</t>
        </r>
      </text>
    </comment>
    <comment ref="BS43" authorId="0">
      <text>
        <r>
          <rPr>
            <sz val="10"/>
            <color rgb="FF000000"/>
            <rFont val="Arial"/>
          </rPr>
          <t>Midterm questions about creating a safe classroom</t>
        </r>
      </text>
    </comment>
    <comment ref="CK43" authorId="0">
      <text>
        <r>
          <rPr>
            <sz val="10"/>
            <color rgb="FF000000"/>
            <rFont val="Arial"/>
          </rPr>
          <t>First Day Project</t>
        </r>
      </text>
    </comment>
    <comment ref="DV43" authorId="0">
      <text>
        <r>
          <rPr>
            <sz val="10"/>
            <color rgb="FF000000"/>
            <rFont val="Arial"/>
          </rPr>
          <t>ECERS
AOliver</t>
        </r>
      </text>
    </comment>
    <comment ref="N44" authorId="0">
      <text>
        <r>
          <rPr>
            <sz val="10"/>
            <color rgb="FF000000"/>
            <rFont val="Arial"/>
          </rPr>
          <t>Topic of lecture and discussion.  Assessed in exam (BJT)</t>
        </r>
      </text>
    </comment>
    <comment ref="AI44" authorId="0">
      <text>
        <r>
          <rPr>
            <sz val="10"/>
            <color rgb="FF000000"/>
            <rFont val="Arial"/>
          </rPr>
          <t>Student Teacher Evaluation, methods classes. BP, KK</t>
        </r>
      </text>
    </comment>
    <comment ref="CE44" authorId="0">
      <text>
        <r>
          <rPr>
            <sz val="10"/>
            <color rgb="FF000000"/>
            <rFont val="Arial"/>
          </rPr>
          <t>Weekly, Evaluated Home School Instruction</t>
        </r>
      </text>
    </comment>
    <comment ref="CH44" authorId="0">
      <text>
        <r>
          <rPr>
            <sz val="10"/>
            <color rgb="FF000000"/>
            <rFont val="Arial"/>
          </rPr>
          <t>Field Experience Evaluation</t>
        </r>
      </text>
    </comment>
    <comment ref="CK44" authorId="0">
      <text>
        <r>
          <rPr>
            <sz val="10"/>
            <color rgb="FF000000"/>
            <rFont val="Arial"/>
          </rPr>
          <t>First Day Project</t>
        </r>
      </text>
    </comment>
    <comment ref="DI44" authorId="0">
      <text>
        <r>
          <rPr>
            <sz val="10"/>
            <color rgb="FF000000"/>
            <rFont val="Arial"/>
          </rPr>
          <t xml:space="preserve">Field Experience evaluation
</t>
        </r>
      </text>
    </comment>
    <comment ref="N45" authorId="0">
      <text>
        <r>
          <rPr>
            <sz val="10"/>
            <color rgb="FF000000"/>
            <rFont val="Arial"/>
          </rPr>
          <t>Assessed via objective exam</t>
        </r>
      </text>
    </comment>
    <comment ref="Z45" authorId="0">
      <text>
        <r>
          <rPr>
            <sz val="10"/>
            <color rgb="FF000000"/>
            <rFont val="Arial"/>
          </rPr>
          <t>Extensive writing, annotated reading and grading by instructor.</t>
        </r>
      </text>
    </comment>
    <comment ref="AC45" authorId="0">
      <text>
        <r>
          <rPr>
            <sz val="10"/>
            <color rgb="FF000000"/>
            <rFont val="Arial"/>
          </rPr>
          <t>lesson plan (AG)</t>
        </r>
      </text>
    </comment>
    <comment ref="AI45" authorId="0">
      <text>
        <r>
          <rPr>
            <sz val="10"/>
            <color rgb="FF000000"/>
            <rFont val="Arial"/>
          </rPr>
          <t>Student Teacher Evaluation. BP, KK</t>
        </r>
      </text>
    </comment>
    <comment ref="AC46" authorId="0">
      <text>
        <r>
          <rPr>
            <sz val="10"/>
            <color rgb="FF000000"/>
            <rFont val="Arial"/>
          </rPr>
          <t>Reflection and Evaluation peices of differentiated lesson plan, course reading and reflection(SO)</t>
        </r>
      </text>
    </comment>
    <comment ref="AI46" authorId="0">
      <text>
        <r>
          <rPr>
            <sz val="10"/>
            <color rgb="FF000000"/>
            <rFont val="Arial"/>
          </rPr>
          <t>Student Teacher Evaluation. BP, KK</t>
        </r>
      </text>
    </comment>
    <comment ref="DL46" authorId="0">
      <text>
        <r>
          <rPr>
            <sz val="10"/>
            <color rgb="FF000000"/>
            <rFont val="Arial"/>
          </rPr>
          <t>Weekly Reflection and study guide
RB</t>
        </r>
      </text>
    </comment>
    <comment ref="DQ46" authorId="0">
      <text>
        <r>
          <rPr>
            <sz val="10"/>
            <color rgb="FF000000"/>
            <rFont val="Arial"/>
          </rPr>
          <t>Project Journal; Documentation Panel
AOliver</t>
        </r>
      </text>
    </comment>
    <comment ref="E49" authorId="0">
      <text>
        <r>
          <rPr>
            <sz val="10"/>
            <color rgb="FF000000"/>
            <rFont val="Arial"/>
          </rPr>
          <t>Teacher Interview, Website and Observation Reports</t>
        </r>
      </text>
    </comment>
    <comment ref="H49" authorId="0">
      <text>
        <r>
          <rPr>
            <sz val="10"/>
            <color rgb="FF000000"/>
            <rFont val="Arial"/>
          </rPr>
          <t>Ed 101 Observation Reflections. (BP, KK)</t>
        </r>
      </text>
    </comment>
    <comment ref="K49" authorId="0">
      <text>
        <r>
          <rPr>
            <sz val="10"/>
            <color rgb="FF000000"/>
            <rFont val="Arial"/>
          </rPr>
          <t>case study reflections, final exam essay</t>
        </r>
      </text>
    </comment>
    <comment ref="N49" authorId="0">
      <text>
        <r>
          <rPr>
            <sz val="10"/>
            <color rgb="FF000000"/>
            <rFont val="Arial"/>
          </rPr>
          <t>Journal essay</t>
        </r>
      </text>
    </comment>
    <comment ref="Q49" authorId="0">
      <text>
        <r>
          <rPr>
            <sz val="10"/>
            <color rgb="FF000000"/>
            <rFont val="Arial"/>
          </rPr>
          <t>Short Form Evaluation for Field Experience (BJT)</t>
        </r>
      </text>
    </comment>
    <comment ref="W49" authorId="0">
      <text>
        <r>
          <rPr>
            <sz val="10"/>
            <color rgb="FF000000"/>
            <rFont val="Arial"/>
          </rPr>
          <t>attitude and effort in field experience, coop eval</t>
        </r>
      </text>
    </comment>
    <comment ref="Z49" authorId="0">
      <text>
        <r>
          <rPr>
            <sz val="10"/>
            <color rgb="FF000000"/>
            <rFont val="Arial"/>
          </rPr>
          <t>Extensive writing, annotated reading and grading by instructor.</t>
        </r>
      </text>
    </comment>
    <comment ref="AC49" authorId="0">
      <text>
        <r>
          <rPr>
            <sz val="10"/>
            <color rgb="FF000000"/>
            <rFont val="Arial"/>
          </rPr>
          <t>Reading reflections, class participation</t>
        </r>
      </text>
    </comment>
    <comment ref="AF49" authorId="0">
      <text>
        <r>
          <rPr>
            <sz val="10"/>
            <color rgb="FF000000"/>
            <rFont val="Arial"/>
          </rPr>
          <t>PCM evaluation</t>
        </r>
      </text>
    </comment>
    <comment ref="AI49" authorId="0">
      <text>
        <r>
          <rPr>
            <sz val="10"/>
            <color rgb="FF000000"/>
            <rFont val="Arial"/>
          </rPr>
          <t>Student Teacher Evaluation, Supervisor Feedback.  (BP, KK)</t>
        </r>
      </text>
    </comment>
    <comment ref="CE49" authorId="0">
      <text>
        <r>
          <rPr>
            <sz val="10"/>
            <color rgb="FF000000"/>
            <rFont val="Arial"/>
          </rPr>
          <t>Teaching Phiolosophy Assignment and Lesson Reflections</t>
        </r>
      </text>
    </comment>
    <comment ref="CH49" authorId="0">
      <text>
        <r>
          <rPr>
            <sz val="10"/>
            <color rgb="FF000000"/>
            <rFont val="Arial"/>
          </rPr>
          <t>Field Experience evaluation</t>
        </r>
      </text>
    </comment>
    <comment ref="CT49" authorId="0">
      <text>
        <r>
          <rPr>
            <sz val="10"/>
            <color rgb="FF000000"/>
            <rFont val="Arial"/>
          </rPr>
          <t>Field experience evaluation</t>
        </r>
      </text>
    </comment>
    <comment ref="CW49" authorId="0">
      <text>
        <r>
          <rPr>
            <sz val="10"/>
            <color rgb="FF000000"/>
            <rFont val="Arial"/>
          </rPr>
          <t>Capstone evaluation</t>
        </r>
      </text>
    </comment>
    <comment ref="CY49" authorId="0">
      <text>
        <r>
          <rPr>
            <sz val="10"/>
            <color rgb="FF000000"/>
            <rFont val="Arial"/>
          </rPr>
          <t>student projects and final examination</t>
        </r>
      </text>
    </comment>
    <comment ref="DB49" authorId="0">
      <text>
        <r>
          <rPr>
            <sz val="10"/>
            <color rgb="FF000000"/>
            <rFont val="Arial"/>
          </rPr>
          <t>Reflection Journals
AOliver</t>
        </r>
      </text>
    </comment>
    <comment ref="DF49" authorId="0">
      <text>
        <r>
          <rPr>
            <sz val="10"/>
            <color rgb="FF000000"/>
            <rFont val="Arial"/>
          </rPr>
          <t>Journals
AO</t>
        </r>
      </text>
    </comment>
    <comment ref="DI49" authorId="0">
      <text>
        <r>
          <rPr>
            <sz val="10"/>
            <color rgb="FF000000"/>
            <rFont val="Arial"/>
          </rPr>
          <t xml:space="preserve">Field Experience evaluation
</t>
        </r>
      </text>
    </comment>
    <comment ref="DL49" authorId="0">
      <text>
        <r>
          <rPr>
            <sz val="10"/>
            <color rgb="FF000000"/>
            <rFont val="Arial"/>
          </rPr>
          <t>Weekly Reflection and study guide; class discussion and cooperative planning
RB</t>
        </r>
      </text>
    </comment>
    <comment ref="K50" authorId="0">
      <text>
        <r>
          <rPr>
            <sz val="10"/>
            <color rgb="FF000000"/>
            <rFont val="Arial"/>
          </rPr>
          <t>lecture, class discussion</t>
        </r>
      </text>
    </comment>
    <comment ref="Z50" authorId="0">
      <text>
        <r>
          <rPr>
            <sz val="10"/>
            <color rgb="FF000000"/>
            <rFont val="Arial"/>
          </rPr>
          <t>Extensive writing, annotated reading and grading by instructor.</t>
        </r>
      </text>
    </comment>
    <comment ref="AI50" authorId="0">
      <text>
        <r>
          <rPr>
            <sz val="10"/>
            <color rgb="FF000000"/>
            <rFont val="Arial"/>
          </rPr>
          <t>Student Teacher Evaluation, Supervisor Feedback, lesson plan.  (BP, KK)</t>
        </r>
      </text>
    </comment>
    <comment ref="CE50" authorId="0">
      <text>
        <r>
          <rPr>
            <sz val="10"/>
            <color rgb="FF000000"/>
            <rFont val="Arial"/>
          </rPr>
          <t>"Word of the Day" Assignment</t>
        </r>
      </text>
    </comment>
    <comment ref="CT50" authorId="0">
      <text>
        <r>
          <rPr>
            <sz val="10"/>
            <color rgb="FF000000"/>
            <rFont val="Arial"/>
          </rPr>
          <t>Field experience evaluation</t>
        </r>
      </text>
    </comment>
    <comment ref="CW50" authorId="0">
      <text>
        <r>
          <rPr>
            <sz val="10"/>
            <color rgb="FF000000"/>
            <rFont val="Arial"/>
          </rPr>
          <t>Capstone evaluation</t>
        </r>
      </text>
    </comment>
    <comment ref="DF50" authorId="0">
      <text>
        <r>
          <rPr>
            <sz val="10"/>
            <color rgb="FF000000"/>
            <rFont val="Arial"/>
          </rPr>
          <t>Lesson plan
AO</t>
        </r>
      </text>
    </comment>
    <comment ref="DX50" authorId="0">
      <text>
        <r>
          <rPr>
            <sz val="10"/>
            <color rgb="FF000000"/>
            <rFont val="Arial"/>
          </rPr>
          <t>Textbook
AOliver</t>
        </r>
      </text>
    </comment>
    <comment ref="K51" authorId="0">
      <text>
        <r>
          <rPr>
            <sz val="10"/>
            <color rgb="FF000000"/>
            <rFont val="Arial"/>
          </rPr>
          <t>lecture, class discussion</t>
        </r>
      </text>
    </comment>
    <comment ref="W51" authorId="0">
      <text>
        <r>
          <rPr>
            <sz val="10"/>
            <color rgb="FF000000"/>
            <rFont val="Arial"/>
          </rPr>
          <t>Co-op eval. (AG)</t>
        </r>
      </text>
    </comment>
    <comment ref="Z51" authorId="0">
      <text>
        <r>
          <rPr>
            <sz val="10"/>
            <color rgb="FF000000"/>
            <rFont val="Arial"/>
          </rPr>
          <t>Extensive writing, annotated reading and grading by instructor.</t>
        </r>
      </text>
    </comment>
    <comment ref="AF51" authorId="0">
      <text>
        <r>
          <rPr>
            <sz val="10"/>
            <color rgb="FF000000"/>
            <rFont val="Arial"/>
          </rPr>
          <t>PCM eval (SO)</t>
        </r>
      </text>
    </comment>
    <comment ref="AI51" authorId="0">
      <text>
        <r>
          <rPr>
            <sz val="10"/>
            <color rgb="FF000000"/>
            <rFont val="Arial"/>
          </rPr>
          <t>Student Teacher Evaluation, Supervisor Feedback.  (BP, KK)</t>
        </r>
      </text>
    </comment>
    <comment ref="CK51" authorId="0">
      <text>
        <r>
          <rPr>
            <sz val="10"/>
            <color rgb="FF000000"/>
            <rFont val="Arial"/>
          </rPr>
          <t>SS unit plan</t>
        </r>
      </text>
    </comment>
    <comment ref="DF51" authorId="0">
      <text>
        <r>
          <rPr>
            <sz val="10"/>
            <color rgb="FF000000"/>
            <rFont val="Arial"/>
          </rPr>
          <t>Lesson plans</t>
        </r>
      </text>
    </comment>
    <comment ref="E52" authorId="0">
      <text>
        <r>
          <rPr>
            <sz val="10"/>
            <color rgb="FF000000"/>
            <rFont val="Arial"/>
          </rPr>
          <t>Ed 101 Obseravtion Reports and Shadowing presentation. (BP, KK)</t>
        </r>
      </text>
    </comment>
    <comment ref="H52" authorId="0">
      <text>
        <r>
          <rPr>
            <sz val="10"/>
            <color rgb="FF000000"/>
            <rFont val="Arial"/>
          </rPr>
          <t>Ed 101 Observation Reports and Shadowing presentation. (BP, KK)</t>
        </r>
      </text>
    </comment>
    <comment ref="Q52" authorId="0">
      <text>
        <r>
          <rPr>
            <sz val="10"/>
            <color rgb="FF000000"/>
            <rFont val="Arial"/>
          </rPr>
          <t xml:space="preserve">Included in short form evaluation of Field Experience (BJT)
</t>
        </r>
      </text>
    </comment>
    <comment ref="T52" authorId="0">
      <text>
        <r>
          <rPr>
            <sz val="10"/>
            <color rgb="FF000000"/>
            <rFont val="Arial"/>
          </rPr>
          <t>Group presentation (AG)</t>
        </r>
      </text>
    </comment>
    <comment ref="W52" authorId="0">
      <text>
        <r>
          <rPr>
            <sz val="10"/>
            <color rgb="FF000000"/>
            <rFont val="Arial"/>
          </rPr>
          <t>Co-op eval (AG)</t>
        </r>
      </text>
    </comment>
    <comment ref="Z52" authorId="0">
      <text>
        <r>
          <rPr>
            <sz val="10"/>
            <color rgb="FF000000"/>
            <rFont val="Arial"/>
          </rPr>
          <t>Extensive writing, annotated reading and grading by instructor.</t>
        </r>
      </text>
    </comment>
    <comment ref="AF52" authorId="0">
      <text>
        <r>
          <rPr>
            <sz val="10"/>
            <color rgb="FF000000"/>
            <rFont val="Arial"/>
          </rPr>
          <t>Co-op eval.</t>
        </r>
      </text>
    </comment>
    <comment ref="AI52" authorId="0">
      <text>
        <r>
          <rPr>
            <sz val="10"/>
            <color rgb="FF000000"/>
            <rFont val="Arial"/>
          </rPr>
          <t>Student Teacher Evaluation, Supervisor Feedback.  (BP, KK)</t>
        </r>
      </text>
    </comment>
    <comment ref="CE52" authorId="0">
      <text>
        <r>
          <rPr>
            <sz val="10"/>
            <color rgb="FF000000"/>
            <rFont val="Arial"/>
          </rPr>
          <t>Weekly Homeschool Teaches</t>
        </r>
      </text>
    </comment>
    <comment ref="CH52" authorId="0">
      <text>
        <r>
          <rPr>
            <sz val="10"/>
            <color rgb="FF000000"/>
            <rFont val="Arial"/>
          </rPr>
          <t>Field Experience Evaluation</t>
        </r>
      </text>
    </comment>
    <comment ref="CT52" authorId="0">
      <text>
        <r>
          <rPr>
            <sz val="10"/>
            <color rgb="FF000000"/>
            <rFont val="Arial"/>
          </rPr>
          <t>Field experience evaluation</t>
        </r>
      </text>
    </comment>
    <comment ref="CW52" authorId="0">
      <text>
        <r>
          <rPr>
            <sz val="10"/>
            <color rgb="FF000000"/>
            <rFont val="Arial"/>
          </rPr>
          <t>Capstone evaluation</t>
        </r>
      </text>
    </comment>
    <comment ref="DF52" authorId="0">
      <text>
        <r>
          <rPr>
            <sz val="10"/>
            <color rgb="FF000000"/>
            <rFont val="Arial"/>
          </rPr>
          <t>Journals</t>
        </r>
      </text>
    </comment>
    <comment ref="DI52" authorId="0">
      <text>
        <r>
          <rPr>
            <sz val="10"/>
            <color rgb="FF000000"/>
            <rFont val="Arial"/>
          </rPr>
          <t>Field Experience evaluation</t>
        </r>
      </text>
    </comment>
    <comment ref="E53" authorId="0">
      <text>
        <r>
          <rPr>
            <sz val="10"/>
            <color rgb="FF000000"/>
            <rFont val="Arial"/>
          </rPr>
          <t>Teacher Interview paper, Observations reports and Shadowing presentation. (BP, KK)</t>
        </r>
      </text>
    </comment>
    <comment ref="H53" authorId="0">
      <text>
        <r>
          <rPr>
            <sz val="10"/>
            <color rgb="FF000000"/>
            <rFont val="Arial"/>
          </rPr>
          <t>Teacher Interview paper, observation reports, shadowing presentation. (BP, KK)</t>
        </r>
      </text>
    </comment>
    <comment ref="Q53" authorId="0">
      <text>
        <r>
          <rPr>
            <sz val="10"/>
            <color rgb="FF000000"/>
            <rFont val="Arial"/>
          </rPr>
          <t>Included in short form evaluation of Field Experience (BJT)</t>
        </r>
      </text>
    </comment>
    <comment ref="T53" authorId="0">
      <text>
        <r>
          <rPr>
            <sz val="10"/>
            <color rgb="FF000000"/>
            <rFont val="Arial"/>
          </rPr>
          <t>Facility/camp visit opportunities, teacher aiding or own assignment</t>
        </r>
      </text>
    </comment>
    <comment ref="W53" authorId="0">
      <text>
        <r>
          <rPr>
            <sz val="10"/>
            <color rgb="FF000000"/>
            <rFont val="Arial"/>
          </rPr>
          <t>co-op eval (AG)</t>
        </r>
      </text>
    </comment>
    <comment ref="AF53" authorId="0">
      <text>
        <r>
          <rPr>
            <sz val="10"/>
            <color rgb="FF000000"/>
            <rFont val="Arial"/>
          </rPr>
          <t>Co-op eval (AG)</t>
        </r>
      </text>
    </comment>
    <comment ref="AI53" authorId="0">
      <text>
        <r>
          <rPr>
            <sz val="10"/>
            <color rgb="FF000000"/>
            <rFont val="Arial"/>
          </rPr>
          <t>Student Teacher Evaluation, Supervisor Feedback.  (BP, KK)</t>
        </r>
      </text>
    </comment>
    <comment ref="BS53" authorId="0">
      <text>
        <r>
          <rPr>
            <sz val="10"/>
            <color rgb="FF000000"/>
            <rFont val="Arial"/>
          </rPr>
          <t>Extra credit awarded for participating in the Plum Creek Literacy Festival</t>
        </r>
      </text>
    </comment>
    <comment ref="CA53" authorId="0">
      <text>
        <r>
          <rPr>
            <sz val="10"/>
            <color rgb="FF000000"/>
            <rFont val="Arial"/>
          </rPr>
          <t>class observation</t>
        </r>
      </text>
    </comment>
    <comment ref="CE53" authorId="0">
      <text>
        <r>
          <rPr>
            <sz val="10"/>
            <color rgb="FF000000"/>
            <rFont val="Arial"/>
          </rPr>
          <t>Development of weekly lesson plans and teaching for home school students</t>
        </r>
      </text>
    </comment>
    <comment ref="CH53" authorId="0">
      <text>
        <r>
          <rPr>
            <sz val="10"/>
            <color rgb="FF000000"/>
            <rFont val="Arial"/>
          </rPr>
          <t xml:space="preserve">Field Experience Evaluation
</t>
        </r>
      </text>
    </comment>
    <comment ref="DA53" authorId="0">
      <text>
        <r>
          <rPr>
            <sz val="10"/>
            <color rgb="FF000000"/>
            <rFont val="Arial"/>
          </rPr>
          <t>Literacy Event</t>
        </r>
      </text>
    </comment>
    <comment ref="DF53" authorId="0">
      <text>
        <r>
          <rPr>
            <sz val="10"/>
            <color rgb="FF000000"/>
            <rFont val="Arial"/>
          </rPr>
          <t>Field experience
AO</t>
        </r>
      </text>
    </comment>
    <comment ref="DI53" authorId="0">
      <text>
        <r>
          <rPr>
            <sz val="10"/>
            <color rgb="FF000000"/>
            <rFont val="Arial"/>
          </rPr>
          <t xml:space="preserve">Field Experience Evaluation
</t>
        </r>
      </text>
    </comment>
    <comment ref="DL53" authorId="0">
      <text>
        <r>
          <rPr>
            <sz val="10"/>
            <color rgb="FF000000"/>
            <rFont val="Arial"/>
          </rPr>
          <t>class discussion, group presentations and collaborative planning
RB</t>
        </r>
      </text>
    </comment>
    <comment ref="DV53" authorId="0">
      <text>
        <r>
          <rPr>
            <sz val="10"/>
            <color rgb="FF000000"/>
            <rFont val="Arial"/>
          </rPr>
          <t>Family Night</t>
        </r>
      </text>
    </comment>
    <comment ref="N54" authorId="0">
      <text>
        <r>
          <rPr>
            <sz val="10"/>
            <color rgb="FF000000"/>
            <rFont val="Arial"/>
          </rPr>
          <t>Lesson Plan assignment</t>
        </r>
      </text>
    </comment>
    <comment ref="W54" authorId="0">
      <text>
        <r>
          <rPr>
            <sz val="10"/>
            <color rgb="FF000000"/>
            <rFont val="Arial"/>
          </rPr>
          <t>coop eval</t>
        </r>
      </text>
    </comment>
    <comment ref="AF54" authorId="0">
      <text>
        <r>
          <rPr>
            <sz val="10"/>
            <color rgb="FF000000"/>
            <rFont val="Arial"/>
          </rPr>
          <t>coop eval</t>
        </r>
      </text>
    </comment>
    <comment ref="AI54" authorId="0">
      <text>
        <r>
          <rPr>
            <sz val="10"/>
            <color rgb="FF000000"/>
            <rFont val="Arial"/>
          </rPr>
          <t>Student Teacher Evaluation, Supervisor Feedback.  (BP, KK)</t>
        </r>
      </text>
    </comment>
    <comment ref="CB54" authorId="0">
      <text>
        <r>
          <rPr>
            <sz val="10"/>
            <color rgb="FF000000"/>
            <rFont val="Arial"/>
          </rPr>
          <t xml:space="preserve">unit plan; class presentation
</t>
        </r>
      </text>
    </comment>
    <comment ref="CE54" authorId="0">
      <text>
        <r>
          <rPr>
            <sz val="10"/>
            <color rgb="FF000000"/>
            <rFont val="Arial"/>
          </rPr>
          <t>Development of weekly lesson plans and one major unit plan th ey must teach from--provided opportunity to make corrections until it is "great"</t>
        </r>
      </text>
    </comment>
    <comment ref="CH54" authorId="0">
      <text>
        <r>
          <rPr>
            <sz val="10"/>
            <color rgb="FF000000"/>
            <rFont val="Arial"/>
          </rPr>
          <t xml:space="preserve">Field Experience evaluation
</t>
        </r>
      </text>
    </comment>
    <comment ref="CK54" authorId="0">
      <text>
        <r>
          <rPr>
            <sz val="10"/>
            <color rgb="FF000000"/>
            <rFont val="Arial"/>
          </rPr>
          <t xml:space="preserve">unit/lesson plan
</t>
        </r>
      </text>
    </comment>
    <comment ref="CQ54" authorId="0">
      <text>
        <r>
          <rPr>
            <sz val="10"/>
            <color rgb="FF000000"/>
            <rFont val="Arial"/>
          </rPr>
          <t>Lesson plans</t>
        </r>
      </text>
    </comment>
    <comment ref="CW54" authorId="0">
      <text>
        <r>
          <rPr>
            <sz val="10"/>
            <color rgb="FF000000"/>
            <rFont val="Arial"/>
          </rPr>
          <t>Capstone evaluation</t>
        </r>
      </text>
    </comment>
    <comment ref="DI54" authorId="0">
      <text>
        <r>
          <rPr>
            <sz val="10"/>
            <color rgb="FF000000"/>
            <rFont val="Arial"/>
          </rPr>
          <t xml:space="preserve">Field Experience evaluation
</t>
        </r>
      </text>
    </comment>
    <comment ref="DL54" authorId="0">
      <text>
        <r>
          <rPr>
            <sz val="10"/>
            <color rgb="FF000000"/>
            <rFont val="Arial"/>
          </rPr>
          <t>Cooperative Curriculum Planning &amp; Schedule Designing for Infant/Toddler Program</t>
        </r>
      </text>
    </comment>
    <comment ref="DN54" authorId="0">
      <text>
        <r>
          <rPr>
            <sz val="10"/>
            <color rgb="FF000000"/>
            <rFont val="Arial"/>
          </rPr>
          <t>Lesson plans</t>
        </r>
      </text>
    </comment>
    <comment ref="DQ54" authorId="0">
      <text>
        <r>
          <rPr>
            <sz val="10"/>
            <color rgb="FF000000"/>
            <rFont val="Arial"/>
          </rPr>
          <t>Project Journal</t>
        </r>
      </text>
    </comment>
    <comment ref="W55" authorId="0">
      <text>
        <r>
          <rPr>
            <sz val="10"/>
            <color rgb="FF000000"/>
            <rFont val="Arial"/>
          </rPr>
          <t>coop eval</t>
        </r>
      </text>
    </comment>
    <comment ref="Z55" authorId="0">
      <text>
        <r>
          <rPr>
            <sz val="10"/>
            <color rgb="FF000000"/>
            <rFont val="Arial"/>
          </rPr>
          <t>Extensive writing, annotated reading and grading by instructor.</t>
        </r>
      </text>
    </comment>
    <comment ref="CE55" authorId="0">
      <text>
        <r>
          <rPr>
            <sz val="10"/>
            <color rgb="FF000000"/>
            <rFont val="Arial"/>
          </rPr>
          <t>Discussions of Physical Education meeting the school's overall mission and intergration when possible</t>
        </r>
      </text>
    </comment>
    <comment ref="Q57" authorId="0">
      <text>
        <r>
          <rPr>
            <sz val="10"/>
            <color rgb="FF000000"/>
            <rFont val="Arial"/>
          </rPr>
          <t>Included in short form evaluation (BJT)</t>
        </r>
      </text>
    </comment>
    <comment ref="T57" authorId="0">
      <text>
        <r>
          <rPr>
            <sz val="10"/>
            <color rgb="FF000000"/>
            <rFont val="Arial"/>
          </rPr>
          <t>Group presentation, field experience (AG)</t>
        </r>
      </text>
    </comment>
    <comment ref="W57" authorId="0">
      <text>
        <r>
          <rPr>
            <sz val="10"/>
            <color rgb="FF000000"/>
            <rFont val="Arial"/>
          </rPr>
          <t>coop eval. (AG)</t>
        </r>
      </text>
    </comment>
    <comment ref="AC57" authorId="0">
      <text>
        <r>
          <rPr>
            <sz val="10"/>
            <color rgb="FF000000"/>
            <rFont val="Arial"/>
          </rPr>
          <t>class presentation</t>
        </r>
      </text>
    </comment>
    <comment ref="AF57" authorId="0">
      <text>
        <r>
          <rPr>
            <sz val="10"/>
            <color rgb="FF000000"/>
            <rFont val="Arial"/>
          </rPr>
          <t>co-op eval (AG)</t>
        </r>
      </text>
    </comment>
    <comment ref="AI57" authorId="0">
      <text>
        <r>
          <rPr>
            <sz val="10"/>
            <color rgb="FF000000"/>
            <rFont val="Arial"/>
          </rPr>
          <t>Student Teacher Evaluation, Supervisor Feedback.  (BP, KK)</t>
        </r>
      </text>
    </comment>
    <comment ref="CB57" authorId="0">
      <text>
        <r>
          <rPr>
            <sz val="10"/>
            <color rgb="FF000000"/>
            <rFont val="Arial"/>
          </rPr>
          <t>Class presentation - element</t>
        </r>
      </text>
    </comment>
    <comment ref="CE57" authorId="0">
      <text>
        <r>
          <rPr>
            <sz val="10"/>
            <color rgb="FF000000"/>
            <rFont val="Arial"/>
          </rPr>
          <t>Weekly lesson teaches that require communication with students and their parents that are watching</t>
        </r>
      </text>
    </comment>
    <comment ref="CH57" authorId="0">
      <text>
        <r>
          <rPr>
            <sz val="10"/>
            <color rgb="FF000000"/>
            <rFont val="Arial"/>
          </rPr>
          <t>Field Experience evaluation</t>
        </r>
      </text>
    </comment>
    <comment ref="CK57" authorId="0">
      <text>
        <r>
          <rPr>
            <sz val="10"/>
            <color rgb="FF000000"/>
            <rFont val="Arial"/>
          </rPr>
          <t>professionalism standard</t>
        </r>
      </text>
    </comment>
    <comment ref="CT57" authorId="0">
      <text>
        <r>
          <rPr>
            <sz val="10"/>
            <color rgb="FF000000"/>
            <rFont val="Arial"/>
          </rPr>
          <t>Field experience evaluation</t>
        </r>
      </text>
    </comment>
    <comment ref="CW57" authorId="0">
      <text>
        <r>
          <rPr>
            <sz val="10"/>
            <color rgb="FF000000"/>
            <rFont val="Arial"/>
          </rPr>
          <t>Capstone evaluation</t>
        </r>
      </text>
    </comment>
    <comment ref="DB57" authorId="0">
      <text>
        <r>
          <rPr>
            <sz val="10"/>
            <color rgb="FF000000"/>
            <rFont val="Arial"/>
          </rPr>
          <t>Participation
AOliver</t>
        </r>
      </text>
    </comment>
    <comment ref="DF57" authorId="0">
      <text>
        <r>
          <rPr>
            <sz val="10"/>
            <color rgb="FF000000"/>
            <rFont val="Arial"/>
          </rPr>
          <t>Field experience
AO</t>
        </r>
      </text>
    </comment>
    <comment ref="DI57" authorId="0">
      <text>
        <r>
          <rPr>
            <sz val="10"/>
            <color rgb="FF000000"/>
            <rFont val="Arial"/>
          </rPr>
          <t>Field Experience Eval</t>
        </r>
      </text>
    </comment>
    <comment ref="DL57" authorId="0">
      <text>
        <r>
          <rPr>
            <sz val="10"/>
            <color rgb="FF000000"/>
            <rFont val="Arial"/>
          </rPr>
          <t>Teacher and class evaluation
RB</t>
        </r>
      </text>
    </comment>
    <comment ref="DN57" authorId="0">
      <text>
        <r>
          <rPr>
            <sz val="10"/>
            <color rgb="FF000000"/>
            <rFont val="Arial"/>
          </rPr>
          <t>Teacher Eval
AOliver</t>
        </r>
      </text>
    </comment>
    <comment ref="E58" authorId="0">
      <text>
        <r>
          <rPr>
            <sz val="10"/>
            <color rgb="FF000000"/>
            <rFont val="Arial"/>
          </rPr>
          <t>Course requirements. (BP, KK)</t>
        </r>
      </text>
    </comment>
    <comment ref="H58" authorId="0">
      <text>
        <r>
          <rPr>
            <sz val="10"/>
            <color rgb="FF000000"/>
            <rFont val="Arial"/>
          </rPr>
          <t>Observation requirements. (BP, KK)</t>
        </r>
      </text>
    </comment>
    <comment ref="K58" authorId="0">
      <text>
        <r>
          <rPr>
            <sz val="10"/>
            <color rgb="FF000000"/>
            <rFont val="Arial"/>
          </rPr>
          <t>course requirement</t>
        </r>
      </text>
    </comment>
    <comment ref="N58" authorId="0">
      <text>
        <r>
          <rPr>
            <sz val="10"/>
            <color rgb="FF000000"/>
            <rFont val="Arial"/>
          </rPr>
          <t>Meeting deadlines and attendance in class included in course grade.</t>
        </r>
      </text>
    </comment>
    <comment ref="Q58" authorId="0">
      <text>
        <r>
          <rPr>
            <sz val="10"/>
            <color rgb="FF000000"/>
            <rFont val="Arial"/>
          </rPr>
          <t>Included in Short form evaluation (BJT)</t>
        </r>
      </text>
    </comment>
    <comment ref="W58" authorId="0">
      <text>
        <r>
          <rPr>
            <sz val="10"/>
            <color rgb="FF000000"/>
            <rFont val="Arial"/>
          </rPr>
          <t>paperwork (AG)</t>
        </r>
      </text>
    </comment>
    <comment ref="Z58" authorId="0">
      <text>
        <r>
          <rPr>
            <sz val="10"/>
            <color rgb="FF000000"/>
            <rFont val="Arial"/>
          </rPr>
          <t>Extensive writing, annotated reading and grading by instructor.</t>
        </r>
      </text>
    </comment>
    <comment ref="AC58" authorId="0">
      <text>
        <r>
          <rPr>
            <sz val="10"/>
            <color rgb="FF000000"/>
            <rFont val="Arial"/>
          </rPr>
          <t>course requirement</t>
        </r>
      </text>
    </comment>
    <comment ref="AF58" authorId="0">
      <text>
        <r>
          <rPr>
            <sz val="10"/>
            <color rgb="FF000000"/>
            <rFont val="Arial"/>
          </rPr>
          <t>paperwork (AG)</t>
        </r>
      </text>
    </comment>
    <comment ref="AI58" authorId="0">
      <text>
        <r>
          <rPr>
            <sz val="10"/>
            <color rgb="FF000000"/>
            <rFont val="Arial"/>
          </rPr>
          <t>Student Teacher Evaluation, Supervisor Feedback, Quick Evaluation.  (BP, KK)</t>
        </r>
      </text>
    </comment>
    <comment ref="CH58" authorId="0">
      <text>
        <r>
          <rPr>
            <sz val="10"/>
            <color rgb="FF000000"/>
            <rFont val="Arial"/>
          </rPr>
          <t>Field Experience evaluation</t>
        </r>
      </text>
    </comment>
    <comment ref="CK58" authorId="0">
      <text>
        <r>
          <rPr>
            <sz val="10"/>
            <color rgb="FF000000"/>
            <rFont val="Arial"/>
          </rPr>
          <t>professionalism standard</t>
        </r>
      </text>
    </comment>
    <comment ref="DF58" authorId="0">
      <text>
        <r>
          <rPr>
            <sz val="10"/>
            <color rgb="FF000000"/>
            <rFont val="Arial"/>
          </rPr>
          <t xml:space="preserve">homework and attendance policy
</t>
        </r>
      </text>
    </comment>
    <comment ref="DI58" authorId="0">
      <text>
        <r>
          <rPr>
            <sz val="10"/>
            <color rgb="FF000000"/>
            <rFont val="Arial"/>
          </rPr>
          <t xml:space="preserve">Field Experience eval
</t>
        </r>
      </text>
    </comment>
    <comment ref="DL58" authorId="0">
      <text>
        <r>
          <rPr>
            <sz val="10"/>
            <color rgb="FF000000"/>
            <rFont val="Arial"/>
          </rPr>
          <t>teacher and class evaluation
RB</t>
        </r>
      </text>
    </comment>
    <comment ref="DQ58" authorId="0">
      <text>
        <r>
          <rPr>
            <sz val="10"/>
            <color rgb="FF000000"/>
            <rFont val="Arial"/>
          </rPr>
          <t>Teacher Evaluation
AOliver</t>
        </r>
      </text>
    </comment>
    <comment ref="T59" authorId="0">
      <text>
        <r>
          <rPr>
            <sz val="10"/>
            <color rgb="FF000000"/>
            <rFont val="Arial"/>
          </rPr>
          <t>Pre-referral plans, transition plans, IEP goals</t>
        </r>
      </text>
    </comment>
    <comment ref="Z59" authorId="0">
      <text>
        <r>
          <rPr>
            <sz val="10"/>
            <color rgb="FF000000"/>
            <rFont val="Arial"/>
          </rPr>
          <t>Extensive writing, annotated reading and grading by instructor.</t>
        </r>
      </text>
    </comment>
    <comment ref="AI59" authorId="0">
      <text>
        <r>
          <rPr>
            <sz val="10"/>
            <color rgb="FF000000"/>
            <rFont val="Arial"/>
          </rPr>
          <t>Student Teacher Evaluation, Supervisor Feedback.  (BP, KK)</t>
        </r>
      </text>
    </comment>
    <comment ref="CE59" authorId="0">
      <text>
        <r>
          <rPr>
            <sz val="10"/>
            <color rgb="FF000000"/>
            <rFont val="Arial"/>
          </rPr>
          <t>Weekly assessments for home school teaches</t>
        </r>
      </text>
    </comment>
    <comment ref="CW59" authorId="0">
      <text>
        <r>
          <rPr>
            <sz val="10"/>
            <color rgb="FF000000"/>
            <rFont val="Arial"/>
          </rPr>
          <t>Capstone evaluation</t>
        </r>
      </text>
    </comment>
    <comment ref="DR59" authorId="0">
      <text>
        <r>
          <rPr>
            <sz val="10"/>
            <color rgb="FF000000"/>
            <rFont val="Arial"/>
          </rPr>
          <t>Field Exp. eval</t>
        </r>
      </text>
    </comment>
    <comment ref="E60" authorId="0">
      <text>
        <r>
          <rPr>
            <sz val="10"/>
            <color rgb="FF000000"/>
            <rFont val="Arial"/>
          </rPr>
          <t>Field Experience Observations. (BP, KK)</t>
        </r>
      </text>
    </comment>
    <comment ref="H60" authorId="0">
      <text>
        <r>
          <rPr>
            <sz val="10"/>
            <color rgb="FF000000"/>
            <rFont val="Arial"/>
          </rPr>
          <t>Field Experience requirements. (BP, KK)</t>
        </r>
      </text>
    </comment>
    <comment ref="Q60" authorId="0">
      <text>
        <r>
          <rPr>
            <sz val="10"/>
            <color rgb="FF000000"/>
            <rFont val="Arial"/>
          </rPr>
          <t>Short form evaluation for field experience (BJT)</t>
        </r>
      </text>
    </comment>
    <comment ref="W60" authorId="0">
      <text>
        <r>
          <rPr>
            <sz val="10"/>
            <color rgb="FF000000"/>
            <rFont val="Arial"/>
          </rPr>
          <t>co-op eval (AG)</t>
        </r>
      </text>
    </comment>
    <comment ref="Z60" authorId="0">
      <text>
        <r>
          <rPr>
            <sz val="10"/>
            <color rgb="FF000000"/>
            <rFont val="Arial"/>
          </rPr>
          <t>Extensive writing, annotated reading and grading by instructor.</t>
        </r>
      </text>
    </comment>
    <comment ref="AF60" authorId="0">
      <text>
        <r>
          <rPr>
            <sz val="10"/>
            <color rgb="FF000000"/>
            <rFont val="Arial"/>
          </rPr>
          <t>co-op eval (AG)</t>
        </r>
      </text>
    </comment>
    <comment ref="AI60" authorId="0">
      <text>
        <r>
          <rPr>
            <sz val="10"/>
            <color rgb="FF000000"/>
            <rFont val="Arial"/>
          </rPr>
          <t>Student Teacher Evaluation, Supervisor Feedback.  (BP, KK)</t>
        </r>
      </text>
    </comment>
    <comment ref="CE60" authorId="0">
      <text>
        <r>
          <rPr>
            <sz val="10"/>
            <color rgb="FF000000"/>
            <rFont val="Arial"/>
          </rPr>
          <t>Discussions  of professionalism, best practices, standard of care, and negligence</t>
        </r>
      </text>
    </comment>
    <comment ref="CH60" authorId="0">
      <text>
        <r>
          <rPr>
            <sz val="10"/>
            <color rgb="FF000000"/>
            <rFont val="Arial"/>
          </rPr>
          <t>Field Experience evaluation</t>
        </r>
      </text>
    </comment>
    <comment ref="CW60" authorId="0">
      <text>
        <r>
          <rPr>
            <sz val="10"/>
            <color rgb="FF000000"/>
            <rFont val="Arial"/>
          </rPr>
          <t>Capstone evaluation</t>
        </r>
      </text>
    </comment>
    <comment ref="DF60" authorId="0">
      <text>
        <r>
          <rPr>
            <sz val="10"/>
            <color rgb="FF000000"/>
            <rFont val="Arial"/>
          </rPr>
          <t>Field experience
AO</t>
        </r>
      </text>
    </comment>
    <comment ref="DI60" authorId="0">
      <text>
        <r>
          <rPr>
            <sz val="10"/>
            <color rgb="FF000000"/>
            <rFont val="Arial"/>
          </rPr>
          <t>Field Experience Eval</t>
        </r>
      </text>
    </comment>
    <comment ref="DR60" authorId="0">
      <text>
        <r>
          <rPr>
            <sz val="10"/>
            <color rgb="FF000000"/>
            <rFont val="Arial"/>
          </rPr>
          <t xml:space="preserve">Field Experience Evaluation
</t>
        </r>
      </text>
    </comment>
    <comment ref="Q61" authorId="0">
      <text>
        <r>
          <rPr>
            <sz val="10"/>
            <color rgb="FF000000"/>
            <rFont val="Arial"/>
          </rPr>
          <t>Students are responsible for proper documentation of field experience hours.</t>
        </r>
      </text>
    </comment>
    <comment ref="T61" authorId="0">
      <text>
        <r>
          <rPr>
            <sz val="10"/>
            <color rgb="FF000000"/>
            <rFont val="Arial"/>
          </rPr>
          <t>tests</t>
        </r>
      </text>
    </comment>
    <comment ref="W61" authorId="0">
      <text>
        <r>
          <rPr>
            <sz val="10"/>
            <color rgb="FF000000"/>
            <rFont val="Arial"/>
          </rPr>
          <t>hours log (AG)</t>
        </r>
      </text>
    </comment>
    <comment ref="AI61" authorId="0">
      <text>
        <r>
          <rPr>
            <sz val="10"/>
            <color rgb="FF000000"/>
            <rFont val="Arial"/>
          </rPr>
          <t>TWS, Portfolio. (BP,KK)</t>
        </r>
      </text>
    </comment>
    <comment ref="CE61" authorId="0">
      <text>
        <r>
          <rPr>
            <sz val="10"/>
            <color rgb="FF000000"/>
            <rFont val="Arial"/>
          </rPr>
          <t>Weekly assessments of homeschool children</t>
        </r>
      </text>
    </comment>
    <comment ref="CM61" authorId="0">
      <text>
        <r>
          <rPr>
            <sz val="10"/>
            <color rgb="FF000000"/>
            <rFont val="Arial"/>
          </rPr>
          <t>Weekly Observation reports 
AOliver</t>
        </r>
      </text>
    </comment>
    <comment ref="DQ61" authorId="0">
      <text>
        <r>
          <rPr>
            <sz val="10"/>
            <color rgb="FF000000"/>
            <rFont val="Arial"/>
          </rPr>
          <t>Project Journal; Documentation Panel
AOliver</t>
        </r>
      </text>
    </comment>
    <comment ref="AI64" authorId="0">
      <text>
        <r>
          <rPr>
            <sz val="10"/>
            <color rgb="FF000000"/>
            <rFont val="Arial"/>
          </rPr>
          <t>Student Teacher Evaluation, Supervisor Feedback.  (BP, KK)</t>
        </r>
      </text>
    </comment>
    <comment ref="BS64" authorId="0">
      <text>
        <r>
          <rPr>
            <sz val="10"/>
            <color rgb="FF000000"/>
            <rFont val="Arial"/>
          </rPr>
          <t>Lesson plans</t>
        </r>
      </text>
    </comment>
    <comment ref="CB64" authorId="0">
      <text>
        <r>
          <rPr>
            <sz val="10"/>
            <color rgb="FF000000"/>
            <rFont val="Arial"/>
          </rPr>
          <t>unit plan, group proj/presentation; final exam</t>
        </r>
      </text>
    </comment>
    <comment ref="CE64" authorId="0">
      <text>
        <r>
          <rPr>
            <sz val="10"/>
            <color rgb="FF000000"/>
            <rFont val="Arial"/>
          </rPr>
          <t>Weekly Homeschool Lesson Teaches</t>
        </r>
      </text>
    </comment>
    <comment ref="CK64" authorId="0">
      <text>
        <r>
          <rPr>
            <sz val="10"/>
            <color rgb="FF000000"/>
            <rFont val="Arial"/>
          </rPr>
          <t>lesson/unit plan</t>
        </r>
      </text>
    </comment>
    <comment ref="CM64" authorId="0">
      <text>
        <r>
          <rPr>
            <sz val="10"/>
            <color rgb="FF000000"/>
            <rFont val="Arial"/>
          </rPr>
          <t>Learning Prescrition
AOliver</t>
        </r>
      </text>
    </comment>
    <comment ref="CQ64" authorId="0">
      <text>
        <r>
          <rPr>
            <sz val="10"/>
            <color rgb="FF000000"/>
            <rFont val="Arial"/>
          </rPr>
          <t>Lesson plans</t>
        </r>
      </text>
    </comment>
    <comment ref="CW64" authorId="0">
      <text>
        <r>
          <rPr>
            <sz val="10"/>
            <color rgb="FF000000"/>
            <rFont val="Arial"/>
          </rPr>
          <t>Capstone lesson plans</t>
        </r>
      </text>
    </comment>
    <comment ref="DB64" authorId="0">
      <text>
        <r>
          <rPr>
            <sz val="10"/>
            <color rgb="FF000000"/>
            <rFont val="Arial"/>
          </rPr>
          <t>B-3rd Lesson Plans
AOliver</t>
        </r>
      </text>
    </comment>
    <comment ref="DF64" authorId="0">
      <text>
        <r>
          <rPr>
            <sz val="10"/>
            <color rgb="FF000000"/>
            <rFont val="Arial"/>
          </rPr>
          <t xml:space="preserve">lesson plans
mini units
AO
</t>
        </r>
      </text>
    </comment>
    <comment ref="DL64" authorId="0">
      <text>
        <r>
          <rPr>
            <sz val="10"/>
            <color rgb="FF000000"/>
            <rFont val="Arial"/>
          </rPr>
          <t xml:space="preserve">powerpoint, lecture &amp; discussion, media, professional articles,curriculum resources </t>
        </r>
      </text>
    </comment>
    <comment ref="DN64" authorId="0">
      <text>
        <r>
          <rPr>
            <sz val="10"/>
            <color rgb="FF000000"/>
            <rFont val="Arial"/>
          </rPr>
          <t>Lesson Plans</t>
        </r>
      </text>
    </comment>
    <comment ref="K65" authorId="0">
      <text>
        <r>
          <rPr>
            <sz val="10"/>
            <color rgb="FF000000"/>
            <rFont val="Arial"/>
          </rPr>
          <t>article review on curricular focus area</t>
        </r>
      </text>
    </comment>
    <comment ref="AI65" authorId="0">
      <text>
        <r>
          <rPr>
            <sz val="10"/>
            <color rgb="FF000000"/>
            <rFont val="Arial"/>
          </rPr>
          <t>Student Teacher Evaluation, Supervisor Feedback.  (BP, KK)</t>
        </r>
      </text>
    </comment>
    <comment ref="BS65" authorId="0">
      <text>
        <r>
          <rPr>
            <sz val="10"/>
            <color rgb="FF000000"/>
            <rFont val="Arial"/>
          </rPr>
          <t>Research article presentation</t>
        </r>
      </text>
    </comment>
    <comment ref="CB65" authorId="0">
      <text>
        <r>
          <rPr>
            <sz val="10"/>
            <color rgb="FF000000"/>
            <rFont val="Arial"/>
          </rPr>
          <t xml:space="preserve">journal article review
</t>
        </r>
      </text>
    </comment>
    <comment ref="CE65" authorId="0">
      <text>
        <r>
          <rPr>
            <sz val="10"/>
            <color rgb="FF000000"/>
            <rFont val="Arial"/>
          </rPr>
          <t>Research Paper/Myth Essay</t>
        </r>
      </text>
    </comment>
    <comment ref="CK65" authorId="0">
      <text>
        <r>
          <rPr>
            <sz val="10"/>
            <color rgb="FF000000"/>
            <rFont val="Arial"/>
          </rPr>
          <t>lesson/unit plan</t>
        </r>
      </text>
    </comment>
    <comment ref="DB65" authorId="0">
      <text>
        <r>
          <rPr>
            <sz val="10"/>
            <color rgb="FF000000"/>
            <rFont val="Arial"/>
          </rPr>
          <t>Journal Review; Debate
AOliver</t>
        </r>
      </text>
    </comment>
    <comment ref="DF65" authorId="0">
      <text>
        <r>
          <rPr>
            <sz val="10"/>
            <color rgb="FF000000"/>
            <rFont val="Arial"/>
          </rPr>
          <t>Journal reviews</t>
        </r>
      </text>
    </comment>
    <comment ref="DL65" authorId="0">
      <text>
        <r>
          <rPr>
            <sz val="10"/>
            <color rgb="FF000000"/>
            <rFont val="Arial"/>
          </rPr>
          <t>professional assoc &amp; orgs, memberships and subscriptions; inservice hours
RB</t>
        </r>
      </text>
    </comment>
    <comment ref="AI66" authorId="0">
      <text>
        <r>
          <rPr>
            <sz val="10"/>
            <color rgb="FF000000"/>
            <rFont val="Arial"/>
          </rPr>
          <t>Lesson Planning. (BP, KK)</t>
        </r>
      </text>
    </comment>
    <comment ref="BS66" authorId="0">
      <text>
        <r>
          <rPr>
            <sz val="10"/>
            <color rgb="FF000000"/>
            <rFont val="Arial"/>
          </rPr>
          <t>Lesson plan connection to state standards</t>
        </r>
      </text>
    </comment>
    <comment ref="CB66" authorId="0">
      <text>
        <r>
          <rPr>
            <sz val="10"/>
            <color rgb="FF000000"/>
            <rFont val="Arial"/>
          </rPr>
          <t>Aspect of unit plan; group project; presentation</t>
        </r>
      </text>
    </comment>
    <comment ref="CE66" authorId="0">
      <text>
        <r>
          <rPr>
            <sz val="10"/>
            <color rgb="FF000000"/>
            <rFont val="Arial"/>
          </rPr>
          <t>Curriculum Assessments and development of lesson plans that clearly show how they align with NASPE Standards</t>
        </r>
      </text>
    </comment>
    <comment ref="CK66" authorId="0">
      <text>
        <r>
          <rPr>
            <sz val="10"/>
            <color rgb="FF000000"/>
            <rFont val="Arial"/>
          </rPr>
          <t>lesson/unit plan</t>
        </r>
      </text>
    </comment>
    <comment ref="CQ66" authorId="0">
      <text>
        <r>
          <rPr>
            <sz val="10"/>
            <color rgb="FF000000"/>
            <rFont val="Arial"/>
          </rPr>
          <t>Lesson plans</t>
        </r>
      </text>
    </comment>
    <comment ref="CW66" authorId="0">
      <text>
        <r>
          <rPr>
            <sz val="10"/>
            <color rgb="FF000000"/>
            <rFont val="Arial"/>
          </rPr>
          <t>Capstone lesson plans</t>
        </r>
      </text>
    </comment>
    <comment ref="DB66" authorId="0">
      <text>
        <r>
          <rPr>
            <sz val="10"/>
            <color rgb="FF000000"/>
            <rFont val="Arial"/>
          </rPr>
          <t>Lesson Planning using NeELG's
AOliver</t>
        </r>
      </text>
    </comment>
    <comment ref="DF66" authorId="0">
      <text>
        <r>
          <rPr>
            <sz val="10"/>
            <color rgb="FF000000"/>
            <rFont val="Arial"/>
          </rPr>
          <t>lesson plans
AO</t>
        </r>
      </text>
    </comment>
    <comment ref="DL66" authorId="0">
      <text>
        <r>
          <rPr>
            <sz val="10"/>
            <color rgb="FF000000"/>
            <rFont val="Arial"/>
          </rPr>
          <t>planning using NE ELG
RB</t>
        </r>
      </text>
    </comment>
    <comment ref="DN66" authorId="0">
      <text>
        <r>
          <rPr>
            <sz val="10"/>
            <color rgb="FF000000"/>
            <rFont val="Arial"/>
          </rPr>
          <t>Lesson Plans using NeELG's
AOliver</t>
        </r>
      </text>
    </comment>
    <comment ref="DQ66" authorId="0">
      <text>
        <r>
          <rPr>
            <sz val="10"/>
            <color rgb="FF000000"/>
            <rFont val="Arial"/>
          </rPr>
          <t>Documentation Panel
AOliver</t>
        </r>
      </text>
    </comment>
    <comment ref="T67" authorId="0">
      <text>
        <r>
          <rPr>
            <sz val="10"/>
            <color rgb="FF000000"/>
            <rFont val="Arial"/>
          </rPr>
          <t>Adaptation activities</t>
        </r>
      </text>
    </comment>
    <comment ref="AC67" authorId="0">
      <text>
        <r>
          <rPr>
            <sz val="10"/>
            <color rgb="FF000000"/>
            <rFont val="Arial"/>
          </rPr>
          <t>lesson plan, group presentation SO</t>
        </r>
      </text>
    </comment>
    <comment ref="AI67" authorId="0">
      <text>
        <r>
          <rPr>
            <sz val="10"/>
            <color rgb="FF000000"/>
            <rFont val="Arial"/>
          </rPr>
          <t>Student Teacher Evaluation, Supervisor Feedback.  (BP, KK)</t>
        </r>
      </text>
    </comment>
    <comment ref="BS67" authorId="0">
      <text>
        <r>
          <rPr>
            <sz val="10"/>
            <color rgb="FF000000"/>
            <rFont val="Arial"/>
          </rPr>
          <t>Lesson plans; ESL methods blog posts</t>
        </r>
      </text>
    </comment>
    <comment ref="CB67" authorId="0">
      <text>
        <r>
          <rPr>
            <sz val="10"/>
            <color rgb="FF000000"/>
            <rFont val="Arial"/>
          </rPr>
          <t>unit plan, group project, resource notebook</t>
        </r>
      </text>
    </comment>
    <comment ref="CE67" authorId="0">
      <text>
        <r>
          <rPr>
            <sz val="10"/>
            <color rgb="FF000000"/>
            <rFont val="Arial"/>
          </rPr>
          <t>reading quizzes, discussions, and lesson plans, and k-8year plans that indicate comprehensive knowledge that skills develop in the same order, but at different rates</t>
        </r>
      </text>
    </comment>
    <comment ref="CK67" authorId="0">
      <text>
        <r>
          <rPr>
            <sz val="10"/>
            <color rgb="FF000000"/>
            <rFont val="Arial"/>
          </rPr>
          <t>lesson/unit plan</t>
        </r>
      </text>
    </comment>
    <comment ref="DF67" authorId="0">
      <text>
        <r>
          <rPr>
            <sz val="10"/>
            <color rgb="FF000000"/>
            <rFont val="Arial"/>
          </rPr>
          <t>Final exam
AO</t>
        </r>
      </text>
    </comment>
    <comment ref="Q70" authorId="0">
      <text>
        <r>
          <rPr>
            <sz val="10"/>
            <color rgb="FF000000"/>
            <rFont val="Arial"/>
          </rPr>
          <t>Included in short form evaluation of Field Experience (BJT)</t>
        </r>
      </text>
    </comment>
    <comment ref="W70" authorId="0">
      <text>
        <r>
          <rPr>
            <sz val="10"/>
            <color rgb="FF000000"/>
            <rFont val="Arial"/>
          </rPr>
          <t>co-op eval (AG)</t>
        </r>
      </text>
    </comment>
    <comment ref="AF70" authorId="0">
      <text>
        <r>
          <rPr>
            <sz val="10"/>
            <color rgb="FF000000"/>
            <rFont val="Arial"/>
          </rPr>
          <t>coop eval</t>
        </r>
      </text>
    </comment>
    <comment ref="AI70" authorId="0">
      <text>
        <r>
          <rPr>
            <sz val="10"/>
            <color rgb="FF000000"/>
            <rFont val="Arial"/>
          </rPr>
          <t>Student Teacher Evaluation, Supervisor Feedback.  (BP, KK)</t>
        </r>
      </text>
    </comment>
    <comment ref="CK70" authorId="0">
      <text>
        <r>
          <rPr>
            <sz val="10"/>
            <color rgb="FF000000"/>
            <rFont val="Arial"/>
          </rPr>
          <t>professionalism standard</t>
        </r>
      </text>
    </comment>
    <comment ref="DL70" authorId="0">
      <text>
        <r>
          <rPr>
            <sz val="10"/>
            <color rgb="FF000000"/>
            <rFont val="Arial"/>
          </rPr>
          <t>local administrator
teacher evaluation
RB</t>
        </r>
      </text>
    </comment>
    <comment ref="DQ70" authorId="0">
      <text>
        <r>
          <rPr>
            <sz val="10"/>
            <color rgb="FF000000"/>
            <rFont val="Arial"/>
          </rPr>
          <t>Teacher Eval
AOliver</t>
        </r>
      </text>
    </comment>
    <comment ref="N71" authorId="0">
      <text>
        <r>
          <rPr>
            <sz val="10"/>
            <color rgb="FF000000"/>
            <rFont val="Arial"/>
          </rPr>
          <t>Writing skills evaluated in every written assignment (BJT)</t>
        </r>
      </text>
    </comment>
    <comment ref="Q71" authorId="0">
      <text>
        <r>
          <rPr>
            <sz val="10"/>
            <color rgb="FF000000"/>
            <rFont val="Arial"/>
          </rPr>
          <t>Included in short form evaluation of Field Experience (BJT)</t>
        </r>
      </text>
    </comment>
    <comment ref="W71" authorId="0">
      <text>
        <r>
          <rPr>
            <sz val="10"/>
            <color rgb="FF000000"/>
            <rFont val="Arial"/>
          </rPr>
          <t>co=op eval (AG)</t>
        </r>
      </text>
    </comment>
    <comment ref="AF71" authorId="0">
      <text>
        <r>
          <rPr>
            <sz val="10"/>
            <color rgb="FF000000"/>
            <rFont val="Arial"/>
          </rPr>
          <t>co-op eval (AG)</t>
        </r>
      </text>
    </comment>
    <comment ref="AI71" authorId="0">
      <text>
        <r>
          <rPr>
            <sz val="10"/>
            <color rgb="FF000000"/>
            <rFont val="Arial"/>
          </rPr>
          <t>Student Teacher Evaluation, Supervisor Feedback.  (BP, KK)</t>
        </r>
      </text>
    </comment>
    <comment ref="CE71" authorId="0">
      <text>
        <r>
          <rPr>
            <sz val="10"/>
            <color rgb="FF000000"/>
            <rFont val="Arial"/>
          </rPr>
          <t>Group teaches, activities and lesson plan development</t>
        </r>
      </text>
    </comment>
    <comment ref="CK71" authorId="0">
      <text>
        <r>
          <rPr>
            <sz val="10"/>
            <color rgb="FF000000"/>
            <rFont val="Arial"/>
          </rPr>
          <t>professionalism standard</t>
        </r>
      </text>
    </comment>
    <comment ref="DF71" authorId="0">
      <text>
        <r>
          <rPr>
            <sz val="10"/>
            <color rgb="FF000000"/>
            <rFont val="Arial"/>
          </rPr>
          <t>mini units</t>
        </r>
      </text>
    </comment>
    <comment ref="DL71" authorId="0">
      <text>
        <r>
          <rPr>
            <sz val="10"/>
            <color rgb="FF000000"/>
            <rFont val="Arial"/>
          </rPr>
          <t>local administrator
teacher evaluation
RB</t>
        </r>
      </text>
    </comment>
    <comment ref="DQ71" authorId="0">
      <text>
        <r>
          <rPr>
            <sz val="10"/>
            <color rgb="FF000000"/>
            <rFont val="Arial"/>
          </rPr>
          <t>Teacher Eval
AOliver</t>
        </r>
      </text>
    </comment>
    <comment ref="Q72" authorId="0">
      <text>
        <r>
          <rPr>
            <sz val="10"/>
            <color rgb="FF000000"/>
            <rFont val="Arial"/>
          </rPr>
          <t>Included in short form evaluation of Field Experience (BJT)</t>
        </r>
      </text>
    </comment>
    <comment ref="Z72" authorId="0">
      <text>
        <r>
          <rPr>
            <sz val="10"/>
            <color rgb="FF000000"/>
            <rFont val="Arial"/>
          </rPr>
          <t>Extensive writing, annotated reading and grading by instructor.</t>
        </r>
      </text>
    </comment>
    <comment ref="AC72" authorId="0">
      <text>
        <r>
          <rPr>
            <sz val="10"/>
            <color rgb="FF000000"/>
            <rFont val="Arial"/>
          </rPr>
          <t>Take home essay final SO</t>
        </r>
      </text>
    </comment>
    <comment ref="AI72" authorId="0">
      <text>
        <r>
          <rPr>
            <sz val="10"/>
            <color rgb="FF000000"/>
            <rFont val="Arial"/>
          </rPr>
          <t>Student Teacher Evaluation, Supervisor Feedback.  (BP, KK)</t>
        </r>
      </text>
    </comment>
    <comment ref="CK72" authorId="0">
      <text>
        <r>
          <rPr>
            <sz val="10"/>
            <color rgb="FF000000"/>
            <rFont val="Arial"/>
          </rPr>
          <t>first day project</t>
        </r>
      </text>
    </comment>
    <comment ref="AI73" authorId="0">
      <text>
        <r>
          <rPr>
            <sz val="10"/>
            <color rgb="FF000000"/>
            <rFont val="Arial"/>
          </rPr>
          <t>WAR, Student Teacher Evaluation, Supervisor Feedback.  (BP KK)</t>
        </r>
      </text>
    </comment>
    <comment ref="CT73" authorId="0">
      <text>
        <r>
          <rPr>
            <sz val="10"/>
            <color rgb="FF000000"/>
            <rFont val="Arial"/>
          </rPr>
          <t>Literacy night or author talks at Plum Creek</t>
        </r>
      </text>
    </comment>
    <comment ref="DF73" authorId="0">
      <text>
        <r>
          <rPr>
            <sz val="10"/>
            <color rgb="FF000000"/>
            <rFont val="Arial"/>
          </rPr>
          <t>mini units</t>
        </r>
      </text>
    </comment>
    <comment ref="DL73" authorId="0">
      <text>
        <r>
          <rPr>
            <sz val="10"/>
            <color rgb="FF000000"/>
            <rFont val="Arial"/>
          </rPr>
          <t>local administrative connections with family and local agencies
RB</t>
        </r>
      </text>
    </comment>
    <comment ref="DQ73" authorId="0">
      <text>
        <r>
          <rPr>
            <sz val="10"/>
            <color rgb="FF000000"/>
            <rFont val="Arial"/>
          </rPr>
          <t>Project</t>
        </r>
      </text>
    </comment>
    <comment ref="DT73" authorId="0">
      <text>
        <r>
          <rPr>
            <sz val="10"/>
            <color rgb="FF000000"/>
            <rFont val="Arial"/>
          </rPr>
          <t>Parent Kit; Family Ed Brochure
AOliver</t>
        </r>
      </text>
    </comment>
    <comment ref="Z74" authorId="0">
      <text>
        <r>
          <rPr>
            <sz val="10"/>
            <color rgb="FF000000"/>
            <rFont val="Arial"/>
          </rPr>
          <t>Extensive writing, annotated reading and grading by instructor.</t>
        </r>
      </text>
    </comment>
    <comment ref="AI74" authorId="0">
      <text>
        <r>
          <rPr>
            <sz val="10"/>
            <color rgb="FF000000"/>
            <rFont val="Arial"/>
          </rPr>
          <t>Student Teacher Evaluation, Supervisor Feedback</t>
        </r>
      </text>
    </comment>
    <comment ref="CE74" authorId="0">
      <text>
        <r>
          <rPr>
            <sz val="10"/>
            <color rgb="FF000000"/>
            <rFont val="Arial"/>
          </rPr>
          <t>In-class assignment that requires students to write a mission for a mock school, the qualities they value, and how physical education meets that school's overall mission</t>
        </r>
      </text>
    </comment>
    <comment ref="DW74" authorId="0">
      <text>
        <r>
          <rPr>
            <sz val="10"/>
            <color rgb="FF000000"/>
            <rFont val="Arial"/>
          </rPr>
          <t>Develop a philosophy and mission statement; Attend a Board meeting
AOliver</t>
        </r>
      </text>
    </comment>
    <comment ref="E75" authorId="0">
      <text>
        <r>
          <rPr>
            <sz val="10"/>
            <color rgb="FF000000"/>
            <rFont val="Arial"/>
          </rPr>
          <t xml:space="preserve">Teacher Interview Report. (BP, KK)
</t>
        </r>
      </text>
    </comment>
    <comment ref="H75" authorId="0">
      <text>
        <r>
          <rPr>
            <sz val="10"/>
            <color rgb="FF000000"/>
            <rFont val="Arial"/>
          </rPr>
          <t xml:space="preserve">Teacher Interview Report. (BP, KK)
</t>
        </r>
      </text>
    </comment>
    <comment ref="T75" authorId="0">
      <text>
        <r>
          <rPr>
            <sz val="10"/>
            <color rgb="FF000000"/>
            <rFont val="Arial"/>
          </rPr>
          <t>Tests</t>
        </r>
      </text>
    </comment>
    <comment ref="Z75" authorId="0">
      <text>
        <r>
          <rPr>
            <sz val="10"/>
            <color rgb="FF000000"/>
            <rFont val="Arial"/>
          </rPr>
          <t>Extensive writing, annotated reading and grading by instructor.</t>
        </r>
      </text>
    </comment>
    <comment ref="AI75" authorId="0">
      <text>
        <r>
          <rPr>
            <sz val="10"/>
            <color rgb="FF000000"/>
            <rFont val="Arial"/>
          </rPr>
          <t>Student Teacher Evaluation, Supervisor Feedback.  (BP, KK)</t>
        </r>
      </text>
    </comment>
    <comment ref="CE75" authorId="0">
      <text>
        <r>
          <rPr>
            <sz val="10"/>
            <color rgb="FF000000"/>
            <rFont val="Arial"/>
          </rPr>
          <t>students plan weekly homeschool lessons as a group</t>
        </r>
      </text>
    </comment>
    <comment ref="CW75" authorId="0">
      <text>
        <r>
          <rPr>
            <sz val="10"/>
            <color rgb="FF000000"/>
            <rFont val="Arial"/>
          </rPr>
          <t>Capstone evaluation</t>
        </r>
      </text>
    </comment>
    <comment ref="N76" authorId="0">
      <text>
        <r>
          <rPr>
            <sz val="10"/>
            <color rgb="FF000000"/>
            <rFont val="Arial"/>
          </rPr>
          <t>Collaborative activities included in lesson plan development.</t>
        </r>
      </text>
    </comment>
    <comment ref="T76" authorId="0">
      <text>
        <r>
          <rPr>
            <sz val="10"/>
            <color rgb="FF000000"/>
            <rFont val="Arial"/>
          </rPr>
          <t>tests</t>
        </r>
      </text>
    </comment>
    <comment ref="Z76" authorId="0">
      <text>
        <r>
          <rPr>
            <sz val="10"/>
            <color rgb="FF000000"/>
            <rFont val="Arial"/>
          </rPr>
          <t>Extensive writing, annotated reading and grading by instructor.</t>
        </r>
      </text>
    </comment>
    <comment ref="AI76" authorId="0">
      <text>
        <r>
          <rPr>
            <sz val="10"/>
            <color rgb="FF000000"/>
            <rFont val="Arial"/>
          </rPr>
          <t>WAR, Student Teacher Evaluation, Supervisor Feedback.  (BP KK)</t>
        </r>
      </text>
    </comment>
    <comment ref="CE76" authorId="0">
      <text>
        <r>
          <rPr>
            <sz val="10"/>
            <color rgb="FF000000"/>
            <rFont val="Arial"/>
          </rPr>
          <t>Weekly Home School teaches require collaboration with peers in development of lessons and weekly communication with parents about student needs and general support for physical education</t>
        </r>
      </text>
    </comment>
    <comment ref="DB76" authorId="0">
      <text>
        <r>
          <rPr>
            <sz val="10"/>
            <color rgb="FF000000"/>
            <rFont val="Arial"/>
          </rPr>
          <t>Literacy Night
AOliver</t>
        </r>
      </text>
    </comment>
    <comment ref="DL76" authorId="0">
      <text>
        <r>
          <rPr>
            <sz val="10"/>
            <color rgb="FF000000"/>
            <rFont val="Arial"/>
          </rPr>
          <t>local administrative resources (i.e.UNL Extension Office, Family Nights, CASA, etc.)  RB</t>
        </r>
      </text>
    </comment>
    <comment ref="DW76" authorId="0">
      <text>
        <r>
          <rPr>
            <sz val="10"/>
            <color rgb="FF000000"/>
            <rFont val="Arial"/>
          </rPr>
          <t>Family Night</t>
        </r>
      </text>
    </comment>
    <comment ref="N78" authorId="0">
      <text>
        <r>
          <rPr>
            <sz val="10"/>
            <color rgb="FF000000"/>
            <rFont val="Arial"/>
          </rPr>
          <t>Evaluated via student essays.</t>
        </r>
      </text>
    </comment>
    <comment ref="AC78" authorId="0">
      <text>
        <r>
          <rPr>
            <sz val="10"/>
            <color rgb="FF000000"/>
            <rFont val="Arial"/>
          </rPr>
          <t>Essay final,cross cultural paper, lens theory application SO</t>
        </r>
      </text>
    </comment>
    <comment ref="AI78" authorId="0">
      <text>
        <r>
          <rPr>
            <sz val="10"/>
            <color rgb="FF000000"/>
            <rFont val="Arial"/>
          </rPr>
          <t>Student Teacher Evaluation, Supervisor Feedback, Portfolio.  (BP, KK)</t>
        </r>
      </text>
    </comment>
    <comment ref="BS78" authorId="0">
      <text>
        <r>
          <rPr>
            <sz val="10"/>
            <color rgb="FF000000"/>
            <rFont val="Arial"/>
          </rPr>
          <t>Midterm and final questions, reflection-comprehension journals</t>
        </r>
      </text>
    </comment>
    <comment ref="DF78" authorId="0">
      <text>
        <r>
          <rPr>
            <sz val="10"/>
            <color rgb="FF000000"/>
            <rFont val="Arial"/>
          </rPr>
          <t>lesson plans
mini units
Ao</t>
        </r>
      </text>
    </comment>
    <comment ref="AC79" authorId="0">
      <text>
        <r>
          <rPr>
            <sz val="10"/>
            <color rgb="FF000000"/>
            <rFont val="Arial"/>
          </rPr>
          <t>Lesson plan, DI application assignment (SO)</t>
        </r>
      </text>
    </comment>
    <comment ref="AI79" authorId="0">
      <text>
        <r>
          <rPr>
            <sz val="10"/>
            <color rgb="FF000000"/>
            <rFont val="Arial"/>
          </rPr>
          <t>Student Teacher Evaluation, Supervisor Feedback.  (BP, KK)</t>
        </r>
      </text>
    </comment>
    <comment ref="CB79" authorId="0">
      <text>
        <r>
          <rPr>
            <sz val="10"/>
            <color rgb="FF000000"/>
            <rFont val="Arial"/>
          </rPr>
          <t>element of lesson plans within unit plan</t>
        </r>
      </text>
    </comment>
    <comment ref="CE79" authorId="0">
      <text>
        <r>
          <rPr>
            <sz val="10"/>
            <color rgb="FF000000"/>
            <rFont val="Arial"/>
          </rPr>
          <t>In-Class activities and weekly lesson plans that require a lesson plan that "plans for the average, and accomodates up and down based on present level of students"</t>
        </r>
      </text>
    </comment>
    <comment ref="CK79" authorId="0">
      <text>
        <r>
          <rPr>
            <sz val="10"/>
            <color rgb="FF000000"/>
            <rFont val="Arial"/>
          </rPr>
          <t>lesson/unit plan</t>
        </r>
      </text>
    </comment>
    <comment ref="CQ79" authorId="0">
      <text>
        <r>
          <rPr>
            <sz val="10"/>
            <color rgb="FF000000"/>
            <rFont val="Arial"/>
          </rPr>
          <t>Lesson plans</t>
        </r>
      </text>
    </comment>
    <comment ref="CW79" authorId="0">
      <text>
        <r>
          <rPr>
            <sz val="10"/>
            <color rgb="FF000000"/>
            <rFont val="Arial"/>
          </rPr>
          <t>Capstone lesson plans</t>
        </r>
      </text>
    </comment>
    <comment ref="DF79" authorId="0">
      <text>
        <r>
          <rPr>
            <sz val="10"/>
            <color rgb="FF000000"/>
            <rFont val="Arial"/>
          </rPr>
          <t>lesson plans</t>
        </r>
      </text>
    </comment>
    <comment ref="Z80" authorId="0">
      <text>
        <r>
          <rPr>
            <sz val="10"/>
            <color rgb="FF000000"/>
            <rFont val="Arial"/>
          </rPr>
          <t>Extensive writing, annotated reading and grading by instructor.</t>
        </r>
      </text>
    </comment>
    <comment ref="AC80" authorId="0">
      <text>
        <r>
          <rPr>
            <sz val="10"/>
            <color rgb="FF000000"/>
            <rFont val="Arial"/>
          </rPr>
          <t>Cross cultural paper, lens theory application SO</t>
        </r>
      </text>
    </comment>
    <comment ref="AI80" authorId="0">
      <text>
        <r>
          <rPr>
            <sz val="10"/>
            <color rgb="FF000000"/>
            <rFont val="Arial"/>
          </rPr>
          <t>Student Teacher Evaluation, Supervisor Feedback.  (BP, KK)</t>
        </r>
      </text>
    </comment>
    <comment ref="BS80" authorId="0">
      <text>
        <r>
          <rPr>
            <sz val="10"/>
            <color rgb="FF000000"/>
            <rFont val="Arial"/>
          </rPr>
          <t>Midterm and final questions, reflection-comprehension journal</t>
        </r>
      </text>
    </comment>
    <comment ref="CT80" authorId="0">
      <text>
        <r>
          <rPr>
            <sz val="10"/>
            <color rgb="FF000000"/>
            <rFont val="Arial"/>
          </rPr>
          <t>Practicum evaluation</t>
        </r>
      </text>
    </comment>
    <comment ref="CW80" authorId="0">
      <text>
        <r>
          <rPr>
            <sz val="10"/>
            <color rgb="FF000000"/>
            <rFont val="Arial"/>
          </rPr>
          <t>Capstone evaluation</t>
        </r>
      </text>
    </comment>
    <comment ref="DL80" authorId="0">
      <text>
        <r>
          <rPr>
            <sz val="10"/>
            <color rgb="FF000000"/>
            <rFont val="Arial"/>
          </rPr>
          <t>class and teacher evaluation
RB</t>
        </r>
      </text>
    </comment>
    <comment ref="DQ80" authorId="0">
      <text>
        <r>
          <rPr>
            <sz val="10"/>
            <color rgb="FF000000"/>
            <rFont val="Arial"/>
          </rPr>
          <t xml:space="preserve">Teacher evaluation
AOliver
</t>
        </r>
      </text>
    </comment>
    <comment ref="Z81" authorId="0">
      <text>
        <r>
          <rPr>
            <sz val="10"/>
            <color rgb="FF000000"/>
            <rFont val="Arial"/>
          </rPr>
          <t>Extensive writing, annotated reading and grading by instructor.</t>
        </r>
      </text>
    </comment>
    <comment ref="AI81" authorId="0">
      <text>
        <r>
          <rPr>
            <sz val="10"/>
            <color rgb="FF000000"/>
            <rFont val="Arial"/>
          </rPr>
          <t>Student Teacher Evaluation, Supervisor Feedback.  (BP, KK)</t>
        </r>
      </text>
    </comment>
    <comment ref="CE81" authorId="0">
      <text>
        <r>
          <rPr>
            <sz val="10"/>
            <color rgb="FF000000"/>
            <rFont val="Arial"/>
          </rPr>
          <t>Collaboration with peers for lesson planning/teaching and collaboration with parents for home school teaches</t>
        </r>
      </text>
    </comment>
    <comment ref="CK81" authorId="0">
      <text>
        <r>
          <rPr>
            <sz val="10"/>
            <color rgb="FF000000"/>
            <rFont val="Arial"/>
          </rPr>
          <t>First Day Project</t>
        </r>
      </text>
    </comment>
    <comment ref="DF81" authorId="0">
      <text>
        <r>
          <rPr>
            <sz val="10"/>
            <color rgb="FF000000"/>
            <rFont val="Arial"/>
          </rPr>
          <t>team taught mini unit
AO</t>
        </r>
      </text>
    </comment>
    <comment ref="W83" authorId="0">
      <text>
        <r>
          <rPr>
            <sz val="10"/>
            <color rgb="FF000000"/>
            <rFont val="Arial"/>
          </rPr>
          <t>coop eval</t>
        </r>
      </text>
    </comment>
    <comment ref="AI83" authorId="0">
      <text>
        <r>
          <rPr>
            <sz val="10"/>
            <color rgb="FF000000"/>
            <rFont val="Arial"/>
          </rPr>
          <t>Student Teacher Evaluation, Supervisor Feedback.  (BP, KK)</t>
        </r>
      </text>
    </comment>
    <comment ref="CE83" authorId="0">
      <text>
        <r>
          <rPr>
            <sz val="10"/>
            <color rgb="FF000000"/>
            <rFont val="Arial"/>
          </rPr>
          <t>Weekly homeschool teaches</t>
        </r>
      </text>
    </comment>
    <comment ref="CH83" authorId="0">
      <text>
        <r>
          <rPr>
            <sz val="10"/>
            <color rgb="FF000000"/>
            <rFont val="Arial"/>
          </rPr>
          <t>Field Experience evaluation</t>
        </r>
      </text>
    </comment>
    <comment ref="DF83" authorId="0">
      <text>
        <r>
          <rPr>
            <sz val="10"/>
            <color rgb="FF000000"/>
            <rFont val="Arial"/>
          </rPr>
          <t>field experience
AO</t>
        </r>
      </text>
    </comment>
    <comment ref="DI83" authorId="0">
      <text>
        <r>
          <rPr>
            <sz val="10"/>
            <color rgb="FF000000"/>
            <rFont val="Arial"/>
          </rPr>
          <t xml:space="preserve">Field Experience Eval
</t>
        </r>
      </text>
    </comment>
    <comment ref="K84" authorId="0">
      <text>
        <r>
          <rPr>
            <sz val="10"/>
            <color rgb="FF000000"/>
            <rFont val="Arial"/>
          </rPr>
          <t>technology project</t>
        </r>
      </text>
    </comment>
    <comment ref="N84" authorId="0">
      <text>
        <r>
          <rPr>
            <sz val="10"/>
            <color rgb="FF000000"/>
            <rFont val="Arial"/>
          </rPr>
          <t>Introduction of technology integration included as component in lesson plan assignment. (BJT)</t>
        </r>
      </text>
    </comment>
    <comment ref="W84" authorId="0">
      <text>
        <r>
          <rPr>
            <sz val="10"/>
            <color rgb="FF000000"/>
            <rFont val="Arial"/>
          </rPr>
          <t>coop eval</t>
        </r>
      </text>
    </comment>
    <comment ref="AI84" authorId="0">
      <text>
        <r>
          <rPr>
            <sz val="10"/>
            <color rgb="FF000000"/>
            <rFont val="Arial"/>
          </rPr>
          <t>Student Teacher Evaluation, Supervisor Feedback.  (BP, KK)</t>
        </r>
      </text>
    </comment>
    <comment ref="BS84" authorId="0">
      <text>
        <r>
          <rPr>
            <sz val="10"/>
            <color rgb="FF000000"/>
            <rFont val="Arial"/>
          </rPr>
          <t>Lesson plans, blog posts on use of technology in the classroom</t>
        </r>
      </text>
    </comment>
    <comment ref="AI85" authorId="0">
      <text>
        <r>
          <rPr>
            <sz val="10"/>
            <color rgb="FF000000"/>
            <rFont val="Arial"/>
          </rPr>
          <t>WAR, Student Teacher Evaluation, Supervisor Feedback.  (BP, KK)</t>
        </r>
      </text>
    </comment>
    <comment ref="CB85" authorId="0">
      <text>
        <r>
          <rPr>
            <sz val="10"/>
            <color rgb="FF000000"/>
            <rFont val="Arial"/>
          </rPr>
          <t xml:space="preserve">unit plan, group project; resource notebook
</t>
        </r>
      </text>
    </comment>
    <comment ref="CH85" authorId="0">
      <text>
        <r>
          <rPr>
            <sz val="10"/>
            <color rgb="FF000000"/>
            <rFont val="Arial"/>
          </rPr>
          <t>Field Experience evaluation</t>
        </r>
      </text>
    </comment>
    <comment ref="CY85" authorId="0">
      <text>
        <r>
          <rPr>
            <sz val="10"/>
            <color rgb="FF000000"/>
            <rFont val="Arial"/>
          </rPr>
          <t>final exam</t>
        </r>
      </text>
    </comment>
    <comment ref="DF85" authorId="0">
      <text>
        <r>
          <rPr>
            <sz val="10"/>
            <color rgb="FF000000"/>
            <rFont val="Arial"/>
          </rPr>
          <t xml:space="preserve">field experience
AO
</t>
        </r>
      </text>
    </comment>
    <comment ref="DI85" authorId="0">
      <text>
        <r>
          <rPr>
            <sz val="10"/>
            <color rgb="FF000000"/>
            <rFont val="Arial"/>
          </rPr>
          <t>Field Experience Eval</t>
        </r>
      </text>
    </comment>
    <comment ref="Z87" authorId="0">
      <text>
        <r>
          <rPr>
            <sz val="10"/>
            <color rgb="FF000000"/>
            <rFont val="Arial"/>
          </rPr>
          <t>Extensive writing, annotated reading and grading by instructor.</t>
        </r>
      </text>
    </comment>
    <comment ref="AI87" authorId="0">
      <text>
        <r>
          <rPr>
            <sz val="10"/>
            <color rgb="FF000000"/>
            <rFont val="Arial"/>
          </rPr>
          <t>Student Teacher Evaluation, Supervisor Feedback, Lesson Planning.  (BP, KK)</t>
        </r>
      </text>
    </comment>
    <comment ref="Z88" authorId="0">
      <text>
        <r>
          <rPr>
            <sz val="10"/>
            <color rgb="FF000000"/>
            <rFont val="Arial"/>
          </rPr>
          <t>Extensive writing, annotated reading and grading by instructor.</t>
        </r>
      </text>
    </comment>
    <comment ref="Z89" authorId="0">
      <text>
        <r>
          <rPr>
            <sz val="10"/>
            <color rgb="FF000000"/>
            <rFont val="Arial"/>
          </rPr>
          <t>Extensive writing, annotated reading and grading by instructor.</t>
        </r>
      </text>
    </comment>
    <comment ref="AI89" authorId="0">
      <text>
        <r>
          <rPr>
            <sz val="10"/>
            <color rgb="FF000000"/>
            <rFont val="Arial"/>
          </rPr>
          <t>Student Teacher Evaluation, Supervisor Feedback.  (BP, KK)</t>
        </r>
      </text>
    </comment>
    <comment ref="CE89" authorId="0">
      <text>
        <r>
          <rPr>
            <sz val="10"/>
            <color rgb="FF000000"/>
            <rFont val="Arial"/>
          </rPr>
          <t>Weekly "word of the day"</t>
        </r>
      </text>
    </comment>
    <comment ref="DF89" authorId="0">
      <text>
        <r>
          <rPr>
            <sz val="10"/>
            <color rgb="FF000000"/>
            <rFont val="Arial"/>
          </rPr>
          <t>lesson plans</t>
        </r>
      </text>
    </comment>
    <comment ref="W90" authorId="0">
      <text>
        <r>
          <rPr>
            <sz val="10"/>
            <color rgb="FF000000"/>
            <rFont val="Arial"/>
          </rPr>
          <t>Coop eval</t>
        </r>
      </text>
    </comment>
    <comment ref="Z90" authorId="0">
      <text>
        <r>
          <rPr>
            <sz val="10"/>
            <color rgb="FF000000"/>
            <rFont val="Arial"/>
          </rPr>
          <t>Extensive writing, annotated reading and grading by instructor.</t>
        </r>
      </text>
    </comment>
    <comment ref="AI90" authorId="0">
      <text>
        <r>
          <rPr>
            <sz val="10"/>
            <color rgb="FF000000"/>
            <rFont val="Arial"/>
          </rPr>
          <t>Student Teacher Evaluation, Supervisor Feedback.  (BP, KK)</t>
        </r>
      </text>
    </comment>
    <comment ref="CE90" authorId="0">
      <text>
        <r>
          <rPr>
            <sz val="10"/>
            <color rgb="FF000000"/>
            <rFont val="Arial"/>
          </rPr>
          <t>discussions regarding "wanting to serve" as a reason for teaching</t>
        </r>
      </text>
    </comment>
    <comment ref="Z91" authorId="0">
      <text>
        <r>
          <rPr>
            <sz val="10"/>
            <color rgb="FF000000"/>
            <rFont val="Arial"/>
          </rPr>
          <t>Extensive writing, annotated reading and grading by instructor.</t>
        </r>
      </text>
    </comment>
    <comment ref="AI91" authorId="0">
      <text>
        <r>
          <rPr>
            <sz val="10"/>
            <color rgb="FF000000"/>
            <rFont val="Arial"/>
          </rPr>
          <t>Student Teacher Evaluation, Supervisor Feedback.  (BP, KK)</t>
        </r>
      </text>
    </comment>
    <comment ref="CK91" authorId="0">
      <text>
        <r>
          <rPr>
            <sz val="10"/>
            <color rgb="FF000000"/>
            <rFont val="Arial"/>
          </rPr>
          <t>lesson/unit plan</t>
        </r>
      </text>
    </comment>
    <comment ref="W92" authorId="0">
      <text>
        <r>
          <rPr>
            <sz val="10"/>
            <color rgb="FF000000"/>
            <rFont val="Arial"/>
          </rPr>
          <t>coop eval</t>
        </r>
      </text>
    </comment>
    <comment ref="Z92" authorId="0">
      <text>
        <r>
          <rPr>
            <sz val="10"/>
            <color rgb="FF000000"/>
            <rFont val="Arial"/>
          </rPr>
          <t>Extensive writing, annotated reading and grading by instructor.</t>
        </r>
      </text>
    </comment>
    <comment ref="CE92" authorId="0">
      <text>
        <r>
          <rPr>
            <sz val="10"/>
            <color rgb="FF000000"/>
            <rFont val="Arial"/>
          </rPr>
          <t>Reading quizes and discussions regarding the Buckley Ammendment</t>
        </r>
      </text>
    </comment>
    <comment ref="K93" authorId="0">
      <text>
        <r>
          <rPr>
            <sz val="10"/>
            <color rgb="FF000000"/>
            <rFont val="Arial"/>
          </rPr>
          <t>lecture, class discussion</t>
        </r>
      </text>
    </comment>
    <comment ref="W93" authorId="0">
      <text>
        <r>
          <rPr>
            <sz val="10"/>
            <color rgb="FF000000"/>
            <rFont val="Arial"/>
          </rPr>
          <t>Coope eval</t>
        </r>
      </text>
    </comment>
    <comment ref="AI93" authorId="0">
      <text>
        <r>
          <rPr>
            <sz val="10"/>
            <color rgb="FF000000"/>
            <rFont val="Arial"/>
          </rPr>
          <t>Student Teacher Evaluation, Supervisor Feedback.  (BP, KK)</t>
        </r>
      </text>
    </comment>
    <comment ref="CE93" authorId="0">
      <text>
        <r>
          <rPr>
            <sz val="10"/>
            <color rgb="FF000000"/>
            <rFont val="Arial"/>
          </rPr>
          <t>quiz over the 'rights and responsiblities' of a teacher</t>
        </r>
      </text>
    </comment>
    <comment ref="CT93" authorId="0">
      <text>
        <r>
          <rPr>
            <sz val="10"/>
            <color rgb="FF000000"/>
            <rFont val="Arial"/>
          </rPr>
          <t>Practicum evaluation</t>
        </r>
      </text>
    </comment>
    <comment ref="CW93" authorId="0">
      <text>
        <r>
          <rPr>
            <sz val="10"/>
            <color rgb="FF000000"/>
            <rFont val="Arial"/>
          </rPr>
          <t>Capstone evaluation</t>
        </r>
      </text>
    </comment>
    <comment ref="W97" authorId="0">
      <text>
        <r>
          <rPr>
            <sz val="10"/>
            <color rgb="FF000000"/>
            <rFont val="Arial"/>
          </rPr>
          <t>coop eval</t>
        </r>
      </text>
    </comment>
    <comment ref="AI97" authorId="0">
      <text>
        <r>
          <rPr>
            <sz val="10"/>
            <color rgb="FF000000"/>
            <rFont val="Arial"/>
          </rPr>
          <t>Student Teacher Evaluation, Supervisor Feedback.  (BP, KK)</t>
        </r>
      </text>
    </comment>
    <comment ref="BS97" authorId="0">
      <text>
        <r>
          <rPr>
            <sz val="10"/>
            <color rgb="FF000000"/>
            <rFont val="Arial"/>
          </rPr>
          <t>Lesson plans, exams</t>
        </r>
      </text>
    </comment>
    <comment ref="BV97" authorId="0">
      <text>
        <r>
          <rPr>
            <sz val="10"/>
            <color rgb="FF000000"/>
            <rFont val="Arial"/>
          </rPr>
          <t>Discipline based art education unit plan. Student engages in multiple art making exercises.</t>
        </r>
      </text>
    </comment>
    <comment ref="CB97" authorId="0">
      <text>
        <r>
          <rPr>
            <sz val="10"/>
            <color rgb="FF000000"/>
            <rFont val="Arial"/>
          </rPr>
          <t xml:space="preserve">unit plan, group project; </t>
        </r>
      </text>
    </comment>
    <comment ref="CE97" authorId="0">
      <text>
        <r>
          <rPr>
            <sz val="10"/>
            <color rgb="FF000000"/>
            <rFont val="Arial"/>
          </rPr>
          <t>Weekly quizzes, 8 lesson plans, 1 year plan and 1 unit plan</t>
        </r>
      </text>
    </comment>
    <comment ref="CQ97" authorId="0">
      <text>
        <r>
          <rPr>
            <sz val="10"/>
            <color rgb="FF000000"/>
            <rFont val="Arial"/>
          </rPr>
          <t>Lesson plans</t>
        </r>
      </text>
    </comment>
    <comment ref="CW97" authorId="0">
      <text>
        <r>
          <rPr>
            <sz val="10"/>
            <color rgb="FF000000"/>
            <rFont val="Arial"/>
          </rPr>
          <t>Capstone lesson plans</t>
        </r>
      </text>
    </comment>
    <comment ref="DF97" authorId="0">
      <text>
        <r>
          <rPr>
            <sz val="10"/>
            <color rgb="FF000000"/>
            <rFont val="Arial"/>
          </rPr>
          <t>final exam
field experience
lesson plans
mini unit
AO</t>
        </r>
      </text>
    </comment>
    <comment ref="DL97" authorId="0">
      <text>
        <r>
          <rPr>
            <sz val="10"/>
            <color rgb="FF000000"/>
            <rFont val="Arial"/>
          </rPr>
          <t>teacher and class evaluation
RB</t>
        </r>
      </text>
    </comment>
    <comment ref="DQ97" authorId="0">
      <text>
        <r>
          <rPr>
            <sz val="10"/>
            <color rgb="FF000000"/>
            <rFont val="Arial"/>
          </rPr>
          <t>Teacher evaluation, Documentation panel.
AOliver</t>
        </r>
      </text>
    </comment>
    <comment ref="AI98" authorId="0">
      <text>
        <r>
          <rPr>
            <sz val="10"/>
            <color rgb="FF000000"/>
            <rFont val="Arial"/>
          </rPr>
          <t>Student Teacher Evaluation, Supervisor Feedback.  (BP, KK)</t>
        </r>
      </text>
    </comment>
    <comment ref="BS98" authorId="0">
      <text>
        <r>
          <rPr>
            <sz val="10"/>
            <color rgb="FF000000"/>
            <rFont val="Arial"/>
          </rPr>
          <t>Lesson plans, exams</t>
        </r>
      </text>
    </comment>
    <comment ref="CB98" authorId="0">
      <text>
        <r>
          <rPr>
            <sz val="10"/>
            <color rgb="FF000000"/>
            <rFont val="Arial"/>
          </rPr>
          <t>integration plan as part of unit plan</t>
        </r>
      </text>
    </comment>
    <comment ref="CE98" authorId="0">
      <text>
        <r>
          <rPr>
            <sz val="10"/>
            <color rgb="FF000000"/>
            <rFont val="Arial"/>
          </rPr>
          <t>quiz regarding integration and activity where students appropriately 'teach 2 things at once'</t>
        </r>
      </text>
    </comment>
    <comment ref="CK98" authorId="0">
      <text>
        <r>
          <rPr>
            <sz val="10"/>
            <color rgb="FF000000"/>
            <rFont val="Arial"/>
          </rPr>
          <t>unit plan/presentations</t>
        </r>
      </text>
    </comment>
    <comment ref="CQ98" authorId="0">
      <text>
        <r>
          <rPr>
            <sz val="10"/>
            <color rgb="FF000000"/>
            <rFont val="Arial"/>
          </rPr>
          <t>Lesson plans</t>
        </r>
      </text>
    </comment>
    <comment ref="CW98" authorId="0">
      <text>
        <r>
          <rPr>
            <sz val="10"/>
            <color rgb="FF000000"/>
            <rFont val="Arial"/>
          </rPr>
          <t>Capstone lesson plans</t>
        </r>
      </text>
    </comment>
    <comment ref="CY98" authorId="0">
      <text>
        <r>
          <rPr>
            <sz val="10"/>
            <color rgb="FF000000"/>
            <rFont val="Arial"/>
          </rPr>
          <t>student project, final examination</t>
        </r>
      </text>
    </comment>
    <comment ref="DB98" authorId="0">
      <text>
        <r>
          <rPr>
            <sz val="10"/>
            <color rgb="FF000000"/>
            <rFont val="Arial"/>
          </rPr>
          <t>Webbing
Aoliver</t>
        </r>
      </text>
    </comment>
    <comment ref="DF98" authorId="0">
      <text>
        <r>
          <rPr>
            <sz val="10"/>
            <color rgb="FF000000"/>
            <rFont val="Arial"/>
          </rPr>
          <t>lesson plans
AO</t>
        </r>
      </text>
    </comment>
    <comment ref="DL98" authorId="0">
      <text>
        <r>
          <rPr>
            <sz val="10"/>
            <color rgb="FF000000"/>
            <rFont val="Arial"/>
          </rPr>
          <t>teacher and class evaluation
RB</t>
        </r>
      </text>
    </comment>
    <comment ref="DQ98" authorId="0">
      <text>
        <r>
          <rPr>
            <sz val="10"/>
            <color rgb="FF000000"/>
            <rFont val="Arial"/>
          </rPr>
          <t>Teacher evaluation, Documentation Panel.
AOliver</t>
        </r>
      </text>
    </comment>
    <comment ref="E101" authorId="0">
      <text>
        <r>
          <rPr>
            <sz val="10"/>
            <color rgb="FF000000"/>
            <rFont val="Arial"/>
          </rPr>
          <t>Discussion postings. (BP, KK)</t>
        </r>
      </text>
    </comment>
    <comment ref="H101" authorId="0">
      <text>
        <r>
          <rPr>
            <sz val="10"/>
            <color rgb="FF000000"/>
            <rFont val="Arial"/>
          </rPr>
          <t>Field Experience reflections and discussion postings. (BP, KK)</t>
        </r>
      </text>
    </comment>
    <comment ref="W101" authorId="0">
      <text>
        <r>
          <rPr>
            <sz val="10"/>
            <color rgb="FF000000"/>
            <rFont val="Arial"/>
          </rPr>
          <t>coop eval</t>
        </r>
      </text>
    </comment>
    <comment ref="CT101" authorId="0">
      <text>
        <r>
          <rPr>
            <sz val="10"/>
            <color rgb="FF000000"/>
            <rFont val="Arial"/>
          </rPr>
          <t>Practicum log</t>
        </r>
      </text>
    </comment>
    <comment ref="CW101" authorId="0">
      <text>
        <r>
          <rPr>
            <sz val="10"/>
            <color rgb="FF000000"/>
            <rFont val="Arial"/>
          </rPr>
          <t>Capstone reflection</t>
        </r>
      </text>
    </comment>
    <comment ref="E102" authorId="0">
      <text>
        <r>
          <rPr>
            <sz val="10"/>
            <color rgb="FF000000"/>
            <rFont val="Arial"/>
          </rPr>
          <t>Classroom discussion, field experience reflections, dicussion postings. (BP, KK)</t>
        </r>
      </text>
    </comment>
    <comment ref="H102" authorId="0">
      <text>
        <r>
          <rPr>
            <sz val="10"/>
            <color rgb="FF000000"/>
            <rFont val="Arial"/>
          </rPr>
          <t>Classroom discussion, field experience reflections, dicussion postings. (BP, KK)</t>
        </r>
      </text>
    </comment>
    <comment ref="K102" authorId="0">
      <text>
        <r>
          <rPr>
            <sz val="10"/>
            <color rgb="FF000000"/>
            <rFont val="Arial"/>
          </rPr>
          <t>case study reflection</t>
        </r>
      </text>
    </comment>
    <comment ref="N102" authorId="0">
      <text>
        <r>
          <rPr>
            <sz val="10"/>
            <color rgb="FF000000"/>
            <rFont val="Arial"/>
          </rPr>
          <t>Written reflections required for field experiences.</t>
        </r>
      </text>
    </comment>
    <comment ref="Q102" authorId="0">
      <text>
        <r>
          <rPr>
            <sz val="10"/>
            <color rgb="FF000000"/>
            <rFont val="Arial"/>
          </rPr>
          <t>Field Experience reflection journals.</t>
        </r>
      </text>
    </comment>
    <comment ref="W102" authorId="0">
      <text>
        <r>
          <rPr>
            <sz val="10"/>
            <color rgb="FF000000"/>
            <rFont val="Arial"/>
          </rPr>
          <t>Reflection or log</t>
        </r>
      </text>
    </comment>
    <comment ref="AI102" authorId="0">
      <text>
        <r>
          <rPr>
            <sz val="10"/>
            <color rgb="FF000000"/>
            <rFont val="Arial"/>
          </rPr>
          <t>Lesson Planning, WAR.  (BP KK)</t>
        </r>
      </text>
    </comment>
    <comment ref="BS102" authorId="0">
      <text>
        <r>
          <rPr>
            <sz val="10"/>
            <color rgb="FF000000"/>
            <rFont val="Arial"/>
          </rPr>
          <t xml:space="preserve">Reflection-comprehension journals
Resolve
</t>
        </r>
      </text>
    </comment>
    <comment ref="BV102" authorId="0">
      <text>
        <r>
          <rPr>
            <sz val="10"/>
            <color rgb="FF000000"/>
            <rFont val="Arial"/>
          </rPr>
          <t>Weekly journal assignments based on devotional written by a seasoned Christian teacher. Causes students to reflect on the issues they are thinking about and may be challenged by.</t>
        </r>
      </text>
    </comment>
    <comment ref="CB102" authorId="0">
      <text>
        <r>
          <rPr>
            <sz val="10"/>
            <color rgb="FF000000"/>
            <rFont val="Arial"/>
          </rPr>
          <t>journal article reflection on application to one's profession; reflection in unit plan</t>
        </r>
      </text>
    </comment>
    <comment ref="CE102" authorId="0">
      <text>
        <r>
          <rPr>
            <sz val="10"/>
            <color rgb="FF000000"/>
            <rFont val="Arial"/>
          </rPr>
          <t>weekly refletions for homeschool teaches</t>
        </r>
      </text>
    </comment>
    <comment ref="CQ102" authorId="0">
      <text>
        <r>
          <rPr>
            <sz val="10"/>
            <color rgb="FF000000"/>
            <rFont val="Arial"/>
          </rPr>
          <t>Journal</t>
        </r>
      </text>
    </comment>
    <comment ref="CT102" authorId="0">
      <text>
        <r>
          <rPr>
            <sz val="10"/>
            <color rgb="FF000000"/>
            <rFont val="Arial"/>
          </rPr>
          <t>Log</t>
        </r>
      </text>
    </comment>
    <comment ref="CW102" authorId="0">
      <text>
        <r>
          <rPr>
            <sz val="10"/>
            <color rgb="FF000000"/>
            <rFont val="Arial"/>
          </rPr>
          <t>Capstone reflection</t>
        </r>
      </text>
    </comment>
    <comment ref="DB102" authorId="0">
      <text>
        <r>
          <rPr>
            <sz val="10"/>
            <color rgb="FF000000"/>
            <rFont val="Arial"/>
          </rPr>
          <t>Journal Reflection
AOliver</t>
        </r>
      </text>
    </comment>
    <comment ref="DF102" authorId="0">
      <text>
        <r>
          <rPr>
            <sz val="10"/>
            <color rgb="FF000000"/>
            <rFont val="Arial"/>
          </rPr>
          <t>Journals
AO</t>
        </r>
      </text>
    </comment>
    <comment ref="W103" authorId="0">
      <text>
        <r>
          <rPr>
            <sz val="10"/>
            <color rgb="FF000000"/>
            <rFont val="Arial"/>
          </rPr>
          <t>coop eval</t>
        </r>
      </text>
    </comment>
    <comment ref="Z103" authorId="0">
      <text>
        <r>
          <rPr>
            <sz val="10"/>
            <color rgb="FF000000"/>
            <rFont val="Arial"/>
          </rPr>
          <t>Extensive writing, annotated reading and grading by instructor.</t>
        </r>
      </text>
    </comment>
    <comment ref="AI103" authorId="0">
      <text>
        <r>
          <rPr>
            <sz val="10"/>
            <color rgb="FF000000"/>
            <rFont val="Arial"/>
          </rPr>
          <t>Student Teacher Evaluation, Supervisor Feedback.  (BP, KK)</t>
        </r>
      </text>
    </comment>
    <comment ref="CE103" authorId="0">
      <text>
        <r>
          <rPr>
            <sz val="10"/>
            <color rgb="FF000000"/>
            <rFont val="Arial"/>
          </rPr>
          <t>discussions of research regarding the importance of physical education to share for adminstrative support</t>
        </r>
      </text>
    </comment>
    <comment ref="AI106" authorId="0">
      <text>
        <r>
          <rPr>
            <sz val="10"/>
            <color rgb="FF000000"/>
            <rFont val="Arial"/>
          </rPr>
          <t>Portfolio. (BP KK)</t>
        </r>
      </text>
    </comment>
    <comment ref="CE106" authorId="0">
      <text>
        <r>
          <rPr>
            <sz val="10"/>
            <color rgb="FF000000"/>
            <rFont val="Arial"/>
          </rPr>
          <t xml:space="preserve">discussion of AAHPERD, NASPE and research assignmet
</t>
        </r>
      </text>
    </comment>
    <comment ref="DB106" authorId="0">
      <text>
        <r>
          <rPr>
            <sz val="10"/>
            <color rgb="FF000000"/>
            <rFont val="Arial"/>
          </rPr>
          <t>Professional websites and organization review
AOliver</t>
        </r>
      </text>
    </comment>
    <comment ref="DF106" authorId="0">
      <text>
        <r>
          <rPr>
            <sz val="10"/>
            <color rgb="FF000000"/>
            <rFont val="Arial"/>
          </rPr>
          <t>attends in-service.
AO</t>
        </r>
      </text>
    </comment>
    <comment ref="DL106" authorId="0">
      <text>
        <r>
          <rPr>
            <sz val="10"/>
            <color rgb="FF000000"/>
            <rFont val="Arial"/>
          </rPr>
          <t>article reviews, journal reflections
RB</t>
        </r>
      </text>
    </comment>
    <comment ref="DN106" authorId="0">
      <text>
        <r>
          <rPr>
            <sz val="10"/>
            <color rgb="FF000000"/>
            <rFont val="Arial"/>
          </rPr>
          <t>Journal Review
AOliver</t>
        </r>
      </text>
    </comment>
    <comment ref="DW106" authorId="0">
      <text>
        <r>
          <rPr>
            <sz val="10"/>
            <color rgb="FF000000"/>
            <rFont val="Arial"/>
          </rPr>
          <t>Journal Review
AOliver</t>
        </r>
      </text>
    </comment>
    <comment ref="E107" authorId="0">
      <text>
        <r>
          <rPr>
            <sz val="10"/>
            <color rgb="FF000000"/>
            <rFont val="Arial"/>
          </rPr>
          <t>Shadow Day experience and presentations. (BP, KK)</t>
        </r>
      </text>
    </comment>
    <comment ref="H107" authorId="0">
      <text>
        <r>
          <rPr>
            <sz val="10"/>
            <color rgb="FF000000"/>
            <rFont val="Arial"/>
          </rPr>
          <t>Shadow Day experience and presentations. (BP, KK)</t>
        </r>
      </text>
    </comment>
    <comment ref="W107" authorId="0">
      <text>
        <r>
          <rPr>
            <sz val="10"/>
            <color rgb="FF000000"/>
            <rFont val="Arial"/>
          </rPr>
          <t>coop eval</t>
        </r>
      </text>
    </comment>
    <comment ref="AI107" authorId="0">
      <text>
        <r>
          <rPr>
            <sz val="10"/>
            <color rgb="FF000000"/>
            <rFont val="Arial"/>
          </rPr>
          <t>Student Teacher Evaluation, Supervisor Feedback.  (BP, KK)</t>
        </r>
      </text>
    </comment>
    <comment ref="CB107" authorId="0">
      <text>
        <r>
          <rPr>
            <sz val="10"/>
            <color rgb="FF000000"/>
            <rFont val="Arial"/>
          </rPr>
          <t>group project</t>
        </r>
      </text>
    </comment>
    <comment ref="CE107" authorId="0">
      <text>
        <r>
          <rPr>
            <sz val="10"/>
            <color rgb="FF000000"/>
            <rFont val="Arial"/>
          </rPr>
          <t>weekly group lesson teaches to  homeschool children</t>
        </r>
      </text>
    </comment>
    <comment ref="DL107" authorId="0">
      <text>
        <r>
          <rPr>
            <sz val="10"/>
            <color rgb="FF000000"/>
            <rFont val="Arial"/>
          </rPr>
          <t>class and teacher evaluation
RB</t>
        </r>
      </text>
    </comment>
    <comment ref="DQ107" authorId="0">
      <text>
        <r>
          <rPr>
            <sz val="10"/>
            <color rgb="FF000000"/>
            <rFont val="Arial"/>
          </rPr>
          <t xml:space="preserve">Teacher evaluation
AOliver
</t>
        </r>
      </text>
    </comment>
    <comment ref="AI108" authorId="0">
      <text>
        <r>
          <rPr>
            <sz val="10"/>
            <color rgb="FF000000"/>
            <rFont val="Arial"/>
          </rPr>
          <t>Portfolio, Cooperating teacher feedback, Student Teaching Evaluations. (BP KK)</t>
        </r>
      </text>
    </comment>
  </commentList>
</comments>
</file>

<file path=xl/comments7.xml><?xml version="1.0" encoding="utf-8"?>
<comments xmlns="http://schemas.openxmlformats.org/spreadsheetml/2006/main">
  <authors>
    <author/>
  </authors>
  <commentList>
    <comment ref="EE5" authorId="0">
      <text>
        <r>
          <rPr>
            <sz val="10"/>
            <color rgb="FF000000"/>
            <rFont val="Arial"/>
          </rPr>
          <t>Subtext to every exam</t>
        </r>
      </text>
    </comment>
    <comment ref="ES8" authorId="0">
      <text>
        <r>
          <rPr>
            <sz val="10"/>
            <color rgb="FF000000"/>
            <rFont val="Arial"/>
          </rPr>
          <t>ST Evaluation. (BP, KK)</t>
        </r>
      </text>
    </comment>
    <comment ref="ES9" authorId="0">
      <text>
        <r>
          <rPr>
            <sz val="10"/>
            <color rgb="FF000000"/>
            <rFont val="Arial"/>
          </rPr>
          <t>Portfolio, Check point #2. (BP, KK)</t>
        </r>
      </text>
    </comment>
    <comment ref="ED10" authorId="0">
      <text>
        <r>
          <rPr>
            <sz val="10"/>
            <color rgb="FF000000"/>
            <rFont val="Arial"/>
          </rPr>
          <t>IN-CLASS INSTRUCTIONAL SCENARIOS, SPECIAL OLYMPICS PRACTICUM, AND PRESENTATION</t>
        </r>
      </text>
    </comment>
    <comment ref="EJ10" authorId="0">
      <text>
        <r>
          <rPr>
            <sz val="10"/>
            <color rgb="FF000000"/>
            <rFont val="Arial"/>
          </rPr>
          <t xml:space="preserve">Quizzes and exams
</t>
        </r>
      </text>
    </comment>
    <comment ref="EM10" authorId="0">
      <text>
        <r>
          <rPr>
            <sz val="10"/>
            <color rgb="FF000000"/>
            <rFont val="Arial"/>
          </rPr>
          <t>quizzes, journal, IEP goals, presentation, synthesis paper</t>
        </r>
      </text>
    </comment>
    <comment ref="EP10" authorId="0">
      <text>
        <r>
          <rPr>
            <sz val="10"/>
            <color rgb="FF000000"/>
            <rFont val="Arial"/>
          </rPr>
          <t>IEP meeting, teaching strategies, thematic unit.</t>
        </r>
      </text>
    </comment>
    <comment ref="ES10" authorId="0">
      <text>
        <r>
          <rPr>
            <sz val="10"/>
            <color rgb="FF000000"/>
            <rFont val="Arial"/>
          </rPr>
          <t>SPED eval. Student Teacher Orientation Presentations. (BP, KK)</t>
        </r>
      </text>
    </comment>
    <comment ref="ED11" authorId="0">
      <text>
        <r>
          <rPr>
            <sz val="10"/>
            <color rgb="FF000000"/>
            <rFont val="Arial"/>
          </rPr>
          <t>RESEARCH PAPER</t>
        </r>
      </text>
    </comment>
    <comment ref="EG11" authorId="0">
      <text>
        <r>
          <rPr>
            <sz val="10"/>
            <color rgb="FF000000"/>
            <rFont val="Arial"/>
          </rPr>
          <t>chapter assignments, formal assessment reviews/administration</t>
        </r>
      </text>
    </comment>
    <comment ref="EJ11" authorId="0">
      <text>
        <r>
          <rPr>
            <sz val="10"/>
            <color rgb="FF000000"/>
            <rFont val="Arial"/>
          </rPr>
          <t xml:space="preserve">Quizzes and exams
</t>
        </r>
      </text>
    </comment>
    <comment ref="EM11" authorId="0">
      <text>
        <r>
          <rPr>
            <sz val="10"/>
            <color rgb="FF000000"/>
            <rFont val="Arial"/>
          </rPr>
          <t>journal, research paper, inventories, synthesis paper</t>
        </r>
      </text>
    </comment>
    <comment ref="EP11" authorId="0">
      <text>
        <r>
          <rPr>
            <sz val="10"/>
            <color rgb="FF000000"/>
            <rFont val="Arial"/>
          </rPr>
          <t>chapter reflections, teaching strategies, thematic unit,IEP</t>
        </r>
      </text>
    </comment>
    <comment ref="ES11" authorId="0">
      <text>
        <r>
          <rPr>
            <sz val="10"/>
            <color rgb="FF000000"/>
            <rFont val="Arial"/>
          </rPr>
          <t>SPED eval.,TWS, Lesson Planning, Portfolio. (BP, KK)</t>
        </r>
      </text>
    </comment>
    <comment ref="ED12" authorId="0">
      <text>
        <r>
          <rPr>
            <sz val="10"/>
            <color rgb="FF000000"/>
            <rFont val="Arial"/>
          </rPr>
          <t>RESEARCH PAPER AND PRESENTATION</t>
        </r>
      </text>
    </comment>
    <comment ref="EG12" authorId="0">
      <text>
        <r>
          <rPr>
            <sz val="10"/>
            <color rgb="FF000000"/>
            <rFont val="Arial"/>
          </rPr>
          <t>Assessment administrations, chapter assignments</t>
        </r>
      </text>
    </comment>
    <comment ref="EJ12" authorId="0">
      <text>
        <r>
          <rPr>
            <sz val="10"/>
            <color rgb="FF000000"/>
            <rFont val="Arial"/>
          </rPr>
          <t>Discussions, quizzes and exams</t>
        </r>
      </text>
    </comment>
    <comment ref="EM12" authorId="0">
      <text>
        <r>
          <rPr>
            <sz val="10"/>
            <color rgb="FF000000"/>
            <rFont val="Arial"/>
          </rPr>
          <t>reading journal, synthesis paper, IEP goals</t>
        </r>
      </text>
    </comment>
    <comment ref="EP12" authorId="0">
      <text>
        <r>
          <rPr>
            <sz val="10"/>
            <color rgb="FF000000"/>
            <rFont val="Arial"/>
          </rPr>
          <t>IEP and meeting</t>
        </r>
      </text>
    </comment>
    <comment ref="ES12" authorId="0">
      <text>
        <r>
          <rPr>
            <sz val="10"/>
            <color rgb="FF000000"/>
            <rFont val="Arial"/>
          </rPr>
          <t>TWS, Lesson Planning, Portfolio. (BP, KK)</t>
        </r>
      </text>
    </comment>
    <comment ref="EJ13" authorId="0">
      <text>
        <r>
          <rPr>
            <sz val="10"/>
            <color rgb="FF000000"/>
            <rFont val="Arial"/>
          </rPr>
          <t>Discussions, readings, exams</t>
        </r>
      </text>
    </comment>
    <comment ref="ES13" authorId="0">
      <text>
        <r>
          <rPr>
            <sz val="10"/>
            <color rgb="FF000000"/>
            <rFont val="Arial"/>
          </rPr>
          <t>TWS, Lesson Planning, Portfolio. (BP, KK)</t>
        </r>
      </text>
    </comment>
    <comment ref="ED14" authorId="0">
      <text>
        <r>
          <rPr>
            <sz val="10"/>
            <color rgb="FF000000"/>
            <rFont val="Arial"/>
          </rPr>
          <t xml:space="preserve">READING QUIZZES REGARDING STATE AND FEDERAL LAWS
</t>
        </r>
      </text>
    </comment>
    <comment ref="EG14" authorId="0">
      <text>
        <r>
          <rPr>
            <sz val="10"/>
            <color rgb="FF000000"/>
            <rFont val="Arial"/>
          </rPr>
          <t>Readings, web review</t>
        </r>
      </text>
    </comment>
    <comment ref="EJ14" authorId="0">
      <text>
        <r>
          <rPr>
            <sz val="10"/>
            <color rgb="FF000000"/>
            <rFont val="Arial"/>
          </rPr>
          <t>Readings, quizzes, exams</t>
        </r>
      </text>
    </comment>
    <comment ref="EP14" authorId="0">
      <text>
        <r>
          <rPr>
            <sz val="10"/>
            <color rgb="FF000000"/>
            <rFont val="Arial"/>
          </rPr>
          <t>Thematic unit</t>
        </r>
      </text>
    </comment>
    <comment ref="ES14" authorId="0">
      <text>
        <r>
          <rPr>
            <sz val="10"/>
            <color rgb="FF000000"/>
            <rFont val="Arial"/>
          </rPr>
          <t>Lesson Planning. (BP, KK)</t>
        </r>
      </text>
    </comment>
    <comment ref="EM15" authorId="0">
      <text>
        <r>
          <rPr>
            <sz val="10"/>
            <color rgb="FF000000"/>
            <rFont val="Arial"/>
          </rPr>
          <t>IEP goals, Synthesis paper</t>
        </r>
      </text>
    </comment>
    <comment ref="EP15" authorId="0">
      <text>
        <r>
          <rPr>
            <sz val="10"/>
            <color rgb="FF000000"/>
            <rFont val="Arial"/>
          </rPr>
          <t>Thematic unit</t>
        </r>
      </text>
    </comment>
    <comment ref="ES15" authorId="0">
      <text>
        <r>
          <rPr>
            <sz val="10"/>
            <color rgb="FF000000"/>
            <rFont val="Arial"/>
          </rPr>
          <t>SPED eval</t>
        </r>
      </text>
    </comment>
    <comment ref="EJ16" authorId="0">
      <text>
        <r>
          <rPr>
            <sz val="10"/>
            <color rgb="FF000000"/>
            <rFont val="Arial"/>
          </rPr>
          <t>Readings, quizzes, exams</t>
        </r>
      </text>
    </comment>
    <comment ref="ED17" authorId="0">
      <text>
        <r>
          <rPr>
            <sz val="10"/>
            <color rgb="FF000000"/>
            <rFont val="Arial"/>
          </rPr>
          <t>INC-CLASS PEER TEACHERS</t>
        </r>
      </text>
    </comment>
    <comment ref="EM17" authorId="0">
      <text>
        <r>
          <rPr>
            <sz val="10"/>
            <color rgb="FF000000"/>
            <rFont val="Arial"/>
          </rPr>
          <t>IEP goals, synthesis paper</t>
        </r>
      </text>
    </comment>
    <comment ref="EP17" authorId="0">
      <text>
        <r>
          <rPr>
            <sz val="10"/>
            <color rgb="FF000000"/>
            <rFont val="Arial"/>
          </rPr>
          <t>thematic unit, strategy file</t>
        </r>
      </text>
    </comment>
    <comment ref="ES17" authorId="0">
      <text>
        <r>
          <rPr>
            <sz val="10"/>
            <color rgb="FF000000"/>
            <rFont val="Arial"/>
          </rPr>
          <t>SPED eval.,Student Teacher Evaluation, TWS, Lesson Planning. (BP, KK)</t>
        </r>
      </text>
    </comment>
    <comment ref="ED20" authorId="0">
      <text>
        <r>
          <rPr>
            <sz val="10"/>
            <color rgb="FF000000"/>
            <rFont val="Arial"/>
          </rPr>
          <t>PEER TEACHES AND SPECIAL OLYMPICS PRACTICUM</t>
        </r>
      </text>
    </comment>
    <comment ref="EJ20" authorId="0">
      <text>
        <r>
          <rPr>
            <sz val="10"/>
            <color rgb="FF000000"/>
            <rFont val="Arial"/>
          </rPr>
          <t>Readings, quizzes, exams</t>
        </r>
      </text>
    </comment>
    <comment ref="EM20" authorId="0">
      <text>
        <r>
          <rPr>
            <sz val="10"/>
            <color rgb="FF000000"/>
            <rFont val="Arial"/>
          </rPr>
          <t>IEP goals, synthesis paper</t>
        </r>
      </text>
    </comment>
    <comment ref="EP20" authorId="0">
      <text>
        <r>
          <rPr>
            <sz val="10"/>
            <color rgb="FF000000"/>
            <rFont val="Arial"/>
          </rPr>
          <t>Thematic unit, stratgey file, teaching strategies</t>
        </r>
      </text>
    </comment>
    <comment ref="ES20" authorId="0">
      <text>
        <r>
          <rPr>
            <sz val="10"/>
            <color rgb="FF000000"/>
            <rFont val="Arial"/>
          </rPr>
          <t>SPED eval.,Student Teacher Evaluation. (BP, KK)</t>
        </r>
      </text>
    </comment>
    <comment ref="ED21" authorId="0">
      <text>
        <r>
          <rPr>
            <sz val="10"/>
            <color rgb="FF000000"/>
            <rFont val="Arial"/>
          </rPr>
          <t>RESEARCH PAPER AND PRESENTATION</t>
        </r>
      </text>
    </comment>
    <comment ref="EG21" authorId="0">
      <text>
        <r>
          <rPr>
            <sz val="10"/>
            <color rgb="FF000000"/>
            <rFont val="Arial"/>
          </rPr>
          <t>Curriculum based measurement</t>
        </r>
      </text>
    </comment>
    <comment ref="EM21" authorId="0">
      <text>
        <r>
          <rPr>
            <sz val="10"/>
            <color rgb="FF000000"/>
            <rFont val="Arial"/>
          </rPr>
          <t>synthesis paper</t>
        </r>
      </text>
    </comment>
    <comment ref="EP21" authorId="0">
      <text>
        <r>
          <rPr>
            <sz val="10"/>
            <color rgb="FF000000"/>
            <rFont val="Arial"/>
          </rPr>
          <t>teaching strategies, strategy file</t>
        </r>
      </text>
    </comment>
    <comment ref="ES21" authorId="0">
      <text>
        <r>
          <rPr>
            <sz val="10"/>
            <color rgb="FF000000"/>
            <rFont val="Arial"/>
          </rPr>
          <t>SPED eval.,Student Teacher Evaluation. (BP, KK)</t>
        </r>
      </text>
    </comment>
    <comment ref="EM22" authorId="0">
      <text>
        <r>
          <rPr>
            <sz val="10"/>
            <color rgb="FF000000"/>
            <rFont val="Arial"/>
          </rPr>
          <t>synthesis paper</t>
        </r>
      </text>
    </comment>
    <comment ref="EP22" authorId="0">
      <text>
        <r>
          <rPr>
            <sz val="10"/>
            <color rgb="FF000000"/>
            <rFont val="Arial"/>
          </rPr>
          <t>teaching strategies, strategy file, thematic unit</t>
        </r>
      </text>
    </comment>
    <comment ref="ES22" authorId="0">
      <text>
        <r>
          <rPr>
            <sz val="10"/>
            <color rgb="FF000000"/>
            <rFont val="Arial"/>
          </rPr>
          <t>SPED eval., Lesson Planning, Student Teacher Evaluation. (BP, KK)</t>
        </r>
      </text>
    </comment>
    <comment ref="EM23" authorId="0">
      <text>
        <r>
          <rPr>
            <sz val="10"/>
            <color rgb="FF000000"/>
            <rFont val="Arial"/>
          </rPr>
          <t>profiles, IEP goals, synthesis paper</t>
        </r>
      </text>
    </comment>
    <comment ref="EP23" authorId="0">
      <text>
        <r>
          <rPr>
            <sz val="10"/>
            <color rgb="FF000000"/>
            <rFont val="Arial"/>
          </rPr>
          <t>strategy file, thematic unit</t>
        </r>
      </text>
    </comment>
    <comment ref="ES23" authorId="0">
      <text>
        <r>
          <rPr>
            <sz val="10"/>
            <color rgb="FF000000"/>
            <rFont val="Arial"/>
          </rPr>
          <t>Lesson Planning, Student Teacher Evaluation. (BP, KK)</t>
        </r>
      </text>
    </comment>
    <comment ref="EG24" authorId="0">
      <text>
        <r>
          <rPr>
            <sz val="10"/>
            <color rgb="FF000000"/>
            <rFont val="Arial"/>
          </rPr>
          <t>Case studies, presentations</t>
        </r>
      </text>
    </comment>
    <comment ref="EJ24" authorId="0">
      <text>
        <r>
          <rPr>
            <sz val="10"/>
            <color rgb="FF000000"/>
            <rFont val="Arial"/>
          </rPr>
          <t>Discussions, outside readings</t>
        </r>
      </text>
    </comment>
    <comment ref="ES24" authorId="0">
      <text>
        <r>
          <rPr>
            <sz val="10"/>
            <color rgb="FF000000"/>
            <rFont val="Arial"/>
          </rPr>
          <t>Lesson Planning, Student Teacher Evaluation. (BP, KK)</t>
        </r>
      </text>
    </comment>
    <comment ref="ED25" authorId="0">
      <text>
        <r>
          <rPr>
            <sz val="10"/>
            <color rgb="FF000000"/>
            <rFont val="Arial"/>
          </rPr>
          <t>PEER TEACHES USING ADAPTIVE EQUIPMENT</t>
        </r>
      </text>
    </comment>
    <comment ref="EM25" authorId="0">
      <text>
        <r>
          <rPr>
            <sz val="10"/>
            <color rgb="FF000000"/>
            <rFont val="Arial"/>
          </rPr>
          <t>synthesis paper</t>
        </r>
      </text>
    </comment>
    <comment ref="EP25" authorId="0">
      <text>
        <r>
          <rPr>
            <sz val="10"/>
            <color rgb="FF000000"/>
            <rFont val="Arial"/>
          </rPr>
          <t>strategy file, teaching strategies, thematic unit</t>
        </r>
      </text>
    </comment>
    <comment ref="ES25" authorId="0">
      <text>
        <r>
          <rPr>
            <sz val="10"/>
            <color rgb="FF000000"/>
            <rFont val="Arial"/>
          </rPr>
          <t>Lesson Planning, Student Teacher Evaluation. (BP, KK)</t>
        </r>
      </text>
    </comment>
    <comment ref="ED27" authorId="0">
      <text>
        <r>
          <rPr>
            <sz val="10"/>
            <color rgb="FF000000"/>
            <rFont val="Arial"/>
          </rPr>
          <t>USE OF ADAPTED PE EQUIPMENT FOR PEER TEACHES</t>
        </r>
      </text>
    </comment>
    <comment ref="EG27" authorId="0">
      <text>
        <r>
          <rPr>
            <sz val="10"/>
            <color rgb="FF000000"/>
            <rFont val="Arial"/>
          </rPr>
          <t>Curriculum-based measurements, IEP project</t>
        </r>
      </text>
    </comment>
    <comment ref="ES27" authorId="0">
      <text>
        <r>
          <rPr>
            <sz val="10"/>
            <color rgb="FF000000"/>
            <rFont val="Arial"/>
          </rPr>
          <t>Lesson Planning, Student Teacher Evaluation, Supervisor Feedback. (BP, KK)</t>
        </r>
      </text>
    </comment>
    <comment ref="ES28" authorId="0">
      <text>
        <r>
          <rPr>
            <sz val="10"/>
            <color rgb="FF000000"/>
            <rFont val="Arial"/>
          </rPr>
          <t>Lesson Planning, Student Teacher Evaluation, Supervisor Feedback. (BP, KK)</t>
        </r>
      </text>
    </comment>
    <comment ref="ED29" authorId="0">
      <text>
        <r>
          <rPr>
            <sz val="10"/>
            <color rgb="FF000000"/>
            <rFont val="Arial"/>
          </rPr>
          <t>PEER TEACH</t>
        </r>
      </text>
    </comment>
    <comment ref="EM29" authorId="0">
      <text>
        <r>
          <rPr>
            <sz val="10"/>
            <color rgb="FF000000"/>
            <rFont val="Arial"/>
          </rPr>
          <t>synthesis paper</t>
        </r>
      </text>
    </comment>
    <comment ref="EP29" authorId="0">
      <text>
        <r>
          <rPr>
            <sz val="10"/>
            <color rgb="FF000000"/>
            <rFont val="Arial"/>
          </rPr>
          <t>Thematic unit</t>
        </r>
      </text>
    </comment>
    <comment ref="ES29" authorId="0">
      <text>
        <r>
          <rPr>
            <sz val="10"/>
            <color rgb="FF000000"/>
            <rFont val="Arial"/>
          </rPr>
          <t>SPED eval.,Lesson Planning, Student Teacher Evaluation, Supervisor Feedback. (BP, KK)</t>
        </r>
      </text>
    </comment>
    <comment ref="EP30" authorId="0">
      <text>
        <r>
          <rPr>
            <sz val="10"/>
            <color rgb="FF000000"/>
            <rFont val="Arial"/>
          </rPr>
          <t>Thematic unit</t>
        </r>
      </text>
    </comment>
    <comment ref="ES30" authorId="0">
      <text>
        <r>
          <rPr>
            <sz val="10"/>
            <color rgb="FF000000"/>
            <rFont val="Arial"/>
          </rPr>
          <t>Lesson Planning, Student Teacher Evaluation, Supervisor Feedback. (BP, KK)</t>
        </r>
      </text>
    </comment>
    <comment ref="ED31" authorId="0">
      <text>
        <r>
          <rPr>
            <sz val="10"/>
            <color rgb="FF000000"/>
            <rFont val="Arial"/>
          </rPr>
          <t>ACTIVITY ANALYSIS</t>
        </r>
      </text>
    </comment>
    <comment ref="EM31" authorId="0">
      <text>
        <r>
          <rPr>
            <sz val="10"/>
            <color rgb="FF000000"/>
            <rFont val="Arial"/>
          </rPr>
          <t>IEP goals</t>
        </r>
      </text>
    </comment>
    <comment ref="EP31" authorId="0">
      <text>
        <r>
          <rPr>
            <sz val="10"/>
            <color rgb="FF000000"/>
            <rFont val="Arial"/>
          </rPr>
          <t>Data collection forms in strategy file</t>
        </r>
      </text>
    </comment>
    <comment ref="ES31" authorId="0">
      <text>
        <r>
          <rPr>
            <sz val="10"/>
            <color rgb="FF000000"/>
            <rFont val="Arial"/>
          </rPr>
          <t>SPED eval.</t>
        </r>
      </text>
    </comment>
    <comment ref="EP32" authorId="0">
      <text>
        <r>
          <rPr>
            <sz val="10"/>
            <color rgb="FF000000"/>
            <rFont val="Arial"/>
          </rPr>
          <t>Thematic unit</t>
        </r>
      </text>
    </comment>
    <comment ref="ES32" authorId="0">
      <text>
        <r>
          <rPr>
            <sz val="10"/>
            <color rgb="FF000000"/>
            <rFont val="Arial"/>
          </rPr>
          <t>Lesson Planning, Student Teacher Evaluation, Supervisor Feedback. (BP, KK)</t>
        </r>
      </text>
    </comment>
    <comment ref="ED33" authorId="0">
      <text>
        <r>
          <rPr>
            <sz val="10"/>
            <color rgb="FF000000"/>
            <rFont val="Arial"/>
          </rPr>
          <t>PLP STATEMENT BASED ON TGMD RESULTS</t>
        </r>
      </text>
    </comment>
    <comment ref="EM33" authorId="0">
      <text>
        <r>
          <rPr>
            <sz val="10"/>
            <color rgb="FF000000"/>
            <rFont val="Arial"/>
          </rPr>
          <t>Inventories, IEP goals, synthesis paper</t>
        </r>
      </text>
    </comment>
    <comment ref="EP33" authorId="0">
      <text>
        <r>
          <rPr>
            <sz val="10"/>
            <color rgb="FF000000"/>
            <rFont val="Arial"/>
          </rPr>
          <t xml:space="preserve">data forms, teaching strategies, IEP </t>
        </r>
      </text>
    </comment>
    <comment ref="ES33" authorId="0">
      <text>
        <r>
          <rPr>
            <sz val="10"/>
            <color rgb="FF000000"/>
            <rFont val="Arial"/>
          </rPr>
          <t xml:space="preserve">SPED Eval.,Student Teacher Evaluation, TWS, Lesson Planning. (BP, KK)
</t>
        </r>
      </text>
    </comment>
    <comment ref="ED34" authorId="0">
      <text>
        <r>
          <rPr>
            <sz val="10"/>
            <color rgb="FF000000"/>
            <rFont val="Arial"/>
          </rPr>
          <t>DEVELOPMENT OF PLP AND GOALS BASED ON TGMD ASSESSMENT</t>
        </r>
      </text>
    </comment>
    <comment ref="EM34" authorId="0">
      <text>
        <r>
          <rPr>
            <sz val="10"/>
            <color rgb="FF000000"/>
            <rFont val="Arial"/>
          </rPr>
          <t>Profiles, IEP goals, synthesis paper</t>
        </r>
      </text>
    </comment>
    <comment ref="EP34" authorId="0">
      <text>
        <r>
          <rPr>
            <sz val="10"/>
            <color rgb="FF000000"/>
            <rFont val="Arial"/>
          </rPr>
          <t>IEP</t>
        </r>
      </text>
    </comment>
    <comment ref="ES34" authorId="0">
      <text>
        <r>
          <rPr>
            <sz val="10"/>
            <color rgb="FF000000"/>
            <rFont val="Arial"/>
          </rPr>
          <t xml:space="preserve">SPED eval.,Student Teacher Evaluation, TWS, Lesson Planning. (BP, KK)
</t>
        </r>
      </text>
    </comment>
    <comment ref="ED35" authorId="0">
      <text>
        <r>
          <rPr>
            <sz val="10"/>
            <color rgb="FF000000"/>
            <rFont val="Arial"/>
          </rPr>
          <t>MOTOR DEVELOPMENT LAB</t>
        </r>
      </text>
    </comment>
    <comment ref="EG35" authorId="0">
      <text>
        <r>
          <rPr>
            <sz val="10"/>
            <color rgb="FF000000"/>
            <rFont val="Arial"/>
          </rPr>
          <t>Chapter assignments</t>
        </r>
      </text>
    </comment>
    <comment ref="EM35" authorId="0">
      <text>
        <r>
          <rPr>
            <sz val="10"/>
            <color rgb="FF000000"/>
            <rFont val="Arial"/>
          </rPr>
          <t>IEP goals, synthesis paper</t>
        </r>
      </text>
    </comment>
    <comment ref="EP35" authorId="0">
      <text>
        <r>
          <rPr>
            <sz val="10"/>
            <color rgb="FF000000"/>
            <rFont val="Arial"/>
          </rPr>
          <t>IEP</t>
        </r>
      </text>
    </comment>
    <comment ref="ES35" authorId="0">
      <text>
        <r>
          <rPr>
            <sz val="10"/>
            <color rgb="FF000000"/>
            <rFont val="Arial"/>
          </rPr>
          <t xml:space="preserve">SEPD eval.,Student Teacher Evaluation, TWS, Lesson Planning. (BP, KK)
</t>
        </r>
      </text>
    </comment>
    <comment ref="EG37" authorId="0">
      <text>
        <r>
          <rPr>
            <sz val="10"/>
            <color rgb="FF000000"/>
            <rFont val="Arial"/>
          </rPr>
          <t>chapter assignments, readings, curriculum-based measurements, formal assessment reveiws/administration</t>
        </r>
      </text>
    </comment>
    <comment ref="EJ37" authorId="0">
      <text>
        <r>
          <rPr>
            <sz val="10"/>
            <color rgb="FF000000"/>
            <rFont val="Arial"/>
          </rPr>
          <t>Assigned readings, quizzes</t>
        </r>
      </text>
    </comment>
    <comment ref="EM37" authorId="0">
      <text>
        <r>
          <rPr>
            <sz val="10"/>
            <color rgb="FF000000"/>
            <rFont val="Arial"/>
          </rPr>
          <t>IEP goals, synthesis paper</t>
        </r>
      </text>
    </comment>
    <comment ref="EP37" authorId="0">
      <text>
        <r>
          <rPr>
            <sz val="10"/>
            <color rgb="FF000000"/>
            <rFont val="Arial"/>
          </rPr>
          <t>Thematic unit, IEP,</t>
        </r>
      </text>
    </comment>
    <comment ref="ES37" authorId="0">
      <text>
        <r>
          <rPr>
            <sz val="10"/>
            <color rgb="FF000000"/>
            <rFont val="Arial"/>
          </rPr>
          <t xml:space="preserve">SPED eval.,Student Teacher Evaluation, TWS, Lesson Planning. (BP, KK)
</t>
        </r>
      </text>
    </comment>
    <comment ref="ED38" authorId="0">
      <text>
        <r>
          <rPr>
            <sz val="10"/>
            <color rgb="FF000000"/>
            <rFont val="Arial"/>
          </rPr>
          <t>PRACTICUM</t>
        </r>
      </text>
    </comment>
    <comment ref="EG38" authorId="0">
      <text>
        <r>
          <rPr>
            <sz val="10"/>
            <color rgb="FF000000"/>
            <rFont val="Arial"/>
          </rPr>
          <t xml:space="preserve">Formal assessment reviews/adminstration, CBMs, IEP project, chapter assignments
Resolve
</t>
        </r>
      </text>
    </comment>
    <comment ref="EJ38" authorId="0">
      <text>
        <r>
          <rPr>
            <sz val="10"/>
            <color rgb="FF000000"/>
            <rFont val="Arial"/>
          </rPr>
          <t>Outside readings, discussions, quizzes, exams</t>
        </r>
      </text>
    </comment>
    <comment ref="EM38" authorId="0">
      <text>
        <r>
          <rPr>
            <sz val="10"/>
            <color rgb="FF000000"/>
            <rFont val="Arial"/>
          </rPr>
          <t>synthesis paper</t>
        </r>
      </text>
    </comment>
    <comment ref="EP38" authorId="0">
      <text>
        <r>
          <rPr>
            <sz val="10"/>
            <color rgb="FF000000"/>
            <rFont val="Arial"/>
          </rPr>
          <t>data charts in strategy file</t>
        </r>
      </text>
    </comment>
    <comment ref="ES38" authorId="0">
      <text>
        <r>
          <rPr>
            <sz val="10"/>
            <color rgb="FF000000"/>
            <rFont val="Arial"/>
          </rPr>
          <t>TWS, Student teacher evaluation. (BP, KK)</t>
        </r>
      </text>
    </comment>
    <comment ref="EG39" authorId="0">
      <text>
        <r>
          <rPr>
            <sz val="10"/>
            <color rgb="FF000000"/>
            <rFont val="Arial"/>
          </rPr>
          <t>CBMs, presentations</t>
        </r>
      </text>
    </comment>
    <comment ref="ES39" authorId="0">
      <text>
        <r>
          <rPr>
            <sz val="10"/>
            <color rgb="FF000000"/>
            <rFont val="Arial"/>
          </rPr>
          <t>TWS, Student teacher evaluation. (BP, KK)</t>
        </r>
      </text>
    </comment>
    <comment ref="EG40" authorId="0">
      <text>
        <r>
          <rPr>
            <sz val="10"/>
            <color rgb="FF000000"/>
            <rFont val="Arial"/>
          </rPr>
          <t>Formal assessment reviews/adminstration, CBMs, IEP project, chapter assignments, presentations</t>
        </r>
      </text>
    </comment>
    <comment ref="EM40" authorId="0">
      <text>
        <r>
          <rPr>
            <sz val="10"/>
            <color rgb="FF000000"/>
            <rFont val="Arial"/>
          </rPr>
          <t>synthesis paper</t>
        </r>
      </text>
    </comment>
    <comment ref="ES40" authorId="0">
      <text>
        <r>
          <rPr>
            <sz val="10"/>
            <color rgb="FF000000"/>
            <rFont val="Arial"/>
          </rPr>
          <t>SPED eval.,TWS, Student teacher evaluation. (BP, KK)</t>
        </r>
      </text>
    </comment>
    <comment ref="EG41" authorId="0">
      <text>
        <r>
          <rPr>
            <sz val="10"/>
            <color rgb="FF000000"/>
            <rFont val="Arial"/>
          </rPr>
          <t>Formal assessment reviews/administration, CBMs, IEP project</t>
        </r>
      </text>
    </comment>
    <comment ref="EM41" authorId="0">
      <text>
        <r>
          <rPr>
            <sz val="10"/>
            <color rgb="FF000000"/>
            <rFont val="Arial"/>
          </rPr>
          <t>synthesis paper</t>
        </r>
      </text>
    </comment>
    <comment ref="EP41" authorId="0">
      <text>
        <r>
          <rPr>
            <sz val="10"/>
            <color rgb="FF000000"/>
            <rFont val="Arial"/>
          </rPr>
          <t>data charts in strategy file</t>
        </r>
      </text>
    </comment>
    <comment ref="ES41" authorId="0">
      <text>
        <r>
          <rPr>
            <sz val="10"/>
            <color rgb="FF000000"/>
            <rFont val="Arial"/>
          </rPr>
          <t>SPED eval.,TWS, Student teacher evaluation. (BP, KK)</t>
        </r>
      </text>
    </comment>
    <comment ref="ED43" authorId="0">
      <text>
        <r>
          <rPr>
            <sz val="10"/>
            <color rgb="FF000000"/>
            <rFont val="Arial"/>
          </rPr>
          <t>PEER TEACH AND PRACTICUM EXPERIENCE</t>
        </r>
      </text>
    </comment>
    <comment ref="ES43" authorId="0">
      <text>
        <r>
          <rPr>
            <sz val="10"/>
            <color rgb="FF000000"/>
            <rFont val="Arial"/>
          </rPr>
          <t>Student Teacher Evaluation. BP, KK</t>
        </r>
      </text>
    </comment>
    <comment ref="EM44" authorId="0">
      <text>
        <r>
          <rPr>
            <sz val="10"/>
            <color rgb="FF000000"/>
            <rFont val="Arial"/>
          </rPr>
          <t>synthesis paper</t>
        </r>
      </text>
    </comment>
    <comment ref="ES44" authorId="0">
      <text>
        <r>
          <rPr>
            <sz val="10"/>
            <color rgb="FF000000"/>
            <rFont val="Arial"/>
          </rPr>
          <t>Student Teacher Evaluation. BP, KK</t>
        </r>
      </text>
    </comment>
    <comment ref="EM45" authorId="0">
      <text>
        <r>
          <rPr>
            <sz val="10"/>
            <color rgb="FF000000"/>
            <rFont val="Arial"/>
          </rPr>
          <t>reading reflections, personal profile, synthesis paper</t>
        </r>
      </text>
    </comment>
    <comment ref="ES45" authorId="0">
      <text>
        <r>
          <rPr>
            <sz val="10"/>
            <color rgb="FF000000"/>
            <rFont val="Arial"/>
          </rPr>
          <t>SPED eval.,Student Teacher Evaluation. BP, KK</t>
        </r>
      </text>
    </comment>
    <comment ref="EG46" authorId="0">
      <text>
        <r>
          <rPr>
            <sz val="10"/>
            <color rgb="FF000000"/>
            <rFont val="Arial"/>
          </rPr>
          <t>CBMs</t>
        </r>
      </text>
    </comment>
    <comment ref="EJ46" authorId="0">
      <text>
        <r>
          <rPr>
            <sz val="10"/>
            <color rgb="FF000000"/>
            <rFont val="Arial"/>
          </rPr>
          <t>Feedback verbally and in writing given weekly</t>
        </r>
      </text>
    </comment>
    <comment ref="EP46" authorId="0">
      <text>
        <r>
          <rPr>
            <sz val="10"/>
            <color rgb="FF000000"/>
            <rFont val="Arial"/>
          </rPr>
          <t>data charts in strategy file</t>
        </r>
      </text>
    </comment>
    <comment ref="ES46" authorId="0">
      <text>
        <r>
          <rPr>
            <sz val="10"/>
            <color rgb="FF000000"/>
            <rFont val="Arial"/>
          </rPr>
          <t>Student Teacher Evaluation. BP, KK</t>
        </r>
      </text>
    </comment>
    <comment ref="ED49" authorId="0">
      <text>
        <r>
          <rPr>
            <sz val="10"/>
            <color rgb="FF000000"/>
            <rFont val="Arial"/>
          </rPr>
          <t>PRACTICUM REFLECTIONS</t>
        </r>
      </text>
    </comment>
    <comment ref="EM49" authorId="0">
      <text>
        <r>
          <rPr>
            <sz val="10"/>
            <color rgb="FF000000"/>
            <rFont val="Arial"/>
          </rPr>
          <t>field trip reflection, group presentation</t>
        </r>
      </text>
    </comment>
    <comment ref="EP49" authorId="0">
      <text>
        <r>
          <rPr>
            <sz val="10"/>
            <color rgb="FF000000"/>
            <rFont val="Arial"/>
          </rPr>
          <t>teaching strategy, field trip</t>
        </r>
      </text>
    </comment>
    <comment ref="ES49" authorId="0">
      <text>
        <r>
          <rPr>
            <sz val="10"/>
            <color rgb="FF000000"/>
            <rFont val="Arial"/>
          </rPr>
          <t>Student Teacher Evaluation, Supervisor Feedback.  (BP, KK)</t>
        </r>
      </text>
    </comment>
    <comment ref="ED50" authorId="0">
      <text>
        <r>
          <rPr>
            <sz val="10"/>
            <color rgb="FF000000"/>
            <rFont val="Arial"/>
          </rPr>
          <t>'WORD OF THE DAY' TO BEGIN CLASS REQUIRED OF EACH STUDENT</t>
        </r>
      </text>
    </comment>
    <comment ref="ES50" authorId="0">
      <text>
        <r>
          <rPr>
            <sz val="10"/>
            <color rgb="FF000000"/>
            <rFont val="Arial"/>
          </rPr>
          <t>Student Teacher Evaluation, Supervisor Feedback.  (BP, KK)</t>
        </r>
      </text>
    </comment>
    <comment ref="ED51" authorId="0">
      <text>
        <r>
          <rPr>
            <sz val="10"/>
            <color rgb="FF000000"/>
            <rFont val="Arial"/>
          </rPr>
          <t>SPECIAL OLYMPICS PRACTICUM AND 'WORD OF THE DAY'</t>
        </r>
      </text>
    </comment>
    <comment ref="ES51" authorId="0">
      <text>
        <r>
          <rPr>
            <sz val="10"/>
            <color rgb="FF000000"/>
            <rFont val="Arial"/>
          </rPr>
          <t>Student Teacher Evaluation, Supervisor Feedback.  (BP, KK)</t>
        </r>
      </text>
    </comment>
    <comment ref="EM52" authorId="0">
      <text>
        <r>
          <rPr>
            <sz val="10"/>
            <color rgb="FF000000"/>
            <rFont val="Arial"/>
          </rPr>
          <t>group presentation</t>
        </r>
      </text>
    </comment>
    <comment ref="EP52" authorId="0">
      <text>
        <r>
          <rPr>
            <sz val="10"/>
            <color rgb="FF000000"/>
            <rFont val="Arial"/>
          </rPr>
          <t>group participation grade, IEP, meeting</t>
        </r>
      </text>
    </comment>
    <comment ref="ES52" authorId="0">
      <text>
        <r>
          <rPr>
            <sz val="10"/>
            <color rgb="FF000000"/>
            <rFont val="Arial"/>
          </rPr>
          <t>Student Teacher Evaluation, Supervisor Feedback.  (BP, KK)</t>
        </r>
      </text>
    </comment>
    <comment ref="EM53" authorId="0">
      <text>
        <r>
          <rPr>
            <sz val="10"/>
            <color rgb="FF000000"/>
            <rFont val="Arial"/>
          </rPr>
          <t>field trip reflection</t>
        </r>
      </text>
    </comment>
    <comment ref="EP53" authorId="0">
      <text>
        <r>
          <rPr>
            <sz val="10"/>
            <color rgb="FF000000"/>
            <rFont val="Arial"/>
          </rPr>
          <t>field trip, IEP meeting</t>
        </r>
      </text>
    </comment>
    <comment ref="ES53" authorId="0">
      <text>
        <r>
          <rPr>
            <sz val="10"/>
            <color rgb="FF000000"/>
            <rFont val="Arial"/>
          </rPr>
          <t>Student Teacher Evaluation, Supervisor Feedback.  (BP, KK)</t>
        </r>
      </text>
    </comment>
    <comment ref="ED54" authorId="0">
      <text>
        <r>
          <rPr>
            <sz val="10"/>
            <color rgb="FF000000"/>
            <rFont val="Arial"/>
          </rPr>
          <t>COACH SPECIAL OLYMPICS</t>
        </r>
      </text>
    </comment>
    <comment ref="EP54" authorId="0">
      <text>
        <r>
          <rPr>
            <sz val="10"/>
            <color rgb="FF000000"/>
            <rFont val="Arial"/>
          </rPr>
          <t>Thematic unit</t>
        </r>
      </text>
    </comment>
    <comment ref="ES54" authorId="0">
      <text>
        <r>
          <rPr>
            <sz val="10"/>
            <color rgb="FF000000"/>
            <rFont val="Arial"/>
          </rPr>
          <t>Student Teacher Evaluation, Supervisor Feedback.  (BP, KK)</t>
        </r>
      </text>
    </comment>
    <comment ref="EM55" authorId="0">
      <text>
        <r>
          <rPr>
            <sz val="10"/>
            <color rgb="FF000000"/>
            <rFont val="Arial"/>
          </rPr>
          <t>reading reflections</t>
        </r>
      </text>
    </comment>
    <comment ref="ES55" authorId="0">
      <text>
        <r>
          <rPr>
            <sz val="10"/>
            <color rgb="FF000000"/>
            <rFont val="Arial"/>
          </rPr>
          <t>SPED eval., Student teacher evaluation</t>
        </r>
      </text>
    </comment>
    <comment ref="ED57" authorId="0">
      <text>
        <r>
          <rPr>
            <sz val="10"/>
            <color rgb="FF000000"/>
            <rFont val="Arial"/>
          </rPr>
          <t>SPECIAL OLYMPICS PRACTICUM</t>
        </r>
      </text>
    </comment>
    <comment ref="EG57" authorId="0">
      <text>
        <r>
          <rPr>
            <sz val="10"/>
            <color rgb="FF000000"/>
            <rFont val="Arial"/>
          </rPr>
          <t>Presentations, group work</t>
        </r>
      </text>
    </comment>
    <comment ref="EM57" authorId="0">
      <text>
        <r>
          <rPr>
            <sz val="10"/>
            <color rgb="FF000000"/>
            <rFont val="Arial"/>
          </rPr>
          <t>field trip</t>
        </r>
      </text>
    </comment>
    <comment ref="EP57" authorId="0">
      <text>
        <r>
          <rPr>
            <sz val="10"/>
            <color rgb="FF000000"/>
            <rFont val="Arial"/>
          </rPr>
          <t>field trip,IEP meeting</t>
        </r>
      </text>
    </comment>
    <comment ref="ES57" authorId="0">
      <text>
        <r>
          <rPr>
            <sz val="10"/>
            <color rgb="FF000000"/>
            <rFont val="Arial"/>
          </rPr>
          <t>Student Teacher Evaluation, Supervisor Feedback.  (BP, KK)</t>
        </r>
      </text>
    </comment>
    <comment ref="ED58" authorId="0">
      <text>
        <r>
          <rPr>
            <sz val="10"/>
            <color rgb="FF000000"/>
            <rFont val="Arial"/>
          </rPr>
          <t>WEEKLY ASSIGNMENTS</t>
        </r>
      </text>
    </comment>
    <comment ref="EP58" authorId="0">
      <text>
        <r>
          <rPr>
            <sz val="10"/>
            <color rgb="FF000000"/>
            <rFont val="Arial"/>
          </rPr>
          <t>IEP meeting/paperwork</t>
        </r>
      </text>
    </comment>
    <comment ref="ES58" authorId="0">
      <text>
        <r>
          <rPr>
            <sz val="10"/>
            <color rgb="FF000000"/>
            <rFont val="Arial"/>
          </rPr>
          <t>Student Teacher Evaluation, Supervisor Feedback.  (BP, KK)</t>
        </r>
      </text>
    </comment>
    <comment ref="EJ59" authorId="0">
      <text>
        <r>
          <rPr>
            <sz val="10"/>
            <color rgb="FF000000"/>
            <rFont val="Arial"/>
          </rPr>
          <t>Feedback weekly both verbal and written</t>
        </r>
      </text>
    </comment>
    <comment ref="EM59" authorId="0">
      <text>
        <r>
          <rPr>
            <sz val="10"/>
            <color rgb="FF000000"/>
            <rFont val="Arial"/>
          </rPr>
          <t>reading reflections, profiles, inventories, IEP goals, synthesis paper</t>
        </r>
      </text>
    </comment>
    <comment ref="EP59" authorId="0">
      <text>
        <r>
          <rPr>
            <sz val="10"/>
            <color rgb="FF000000"/>
            <rFont val="Arial"/>
          </rPr>
          <t>teaching strategy, strategy file, thematic unit, IEP</t>
        </r>
      </text>
    </comment>
    <comment ref="ES59" authorId="0">
      <text>
        <r>
          <rPr>
            <sz val="10"/>
            <color rgb="FF000000"/>
            <rFont val="Arial"/>
          </rPr>
          <t>Student Teacher Evaluation, Supervisor Feedback.  (BP, KK)</t>
        </r>
      </text>
    </comment>
    <comment ref="EP60" authorId="0">
      <text>
        <r>
          <rPr>
            <sz val="10"/>
            <color rgb="FF000000"/>
            <rFont val="Arial"/>
          </rPr>
          <t>IEP paperwork/meeting</t>
        </r>
      </text>
    </comment>
    <comment ref="ES60" authorId="0">
      <text>
        <r>
          <rPr>
            <sz val="10"/>
            <color rgb="FF000000"/>
            <rFont val="Arial"/>
          </rPr>
          <t>Student Teacher Evaluation, Supervisor Feedback.  (BP, KK)</t>
        </r>
      </text>
    </comment>
    <comment ref="ED61" authorId="0">
      <text>
        <r>
          <rPr>
            <sz val="10"/>
            <color rgb="FF000000"/>
            <rFont val="Arial"/>
          </rPr>
          <t>SPECIAL OLYMPICS COACHING--MAINTAIN PERFORMANCE RECORDS</t>
        </r>
      </text>
    </comment>
    <comment ref="EM61" authorId="0">
      <text>
        <r>
          <rPr>
            <sz val="10"/>
            <color rgb="FF000000"/>
            <rFont val="Arial"/>
          </rPr>
          <t>Synthesis paper</t>
        </r>
      </text>
    </comment>
    <comment ref="EP61" authorId="0">
      <text>
        <r>
          <rPr>
            <sz val="10"/>
            <color rgb="FF000000"/>
            <rFont val="Arial"/>
          </rPr>
          <t>data charts in strategy file, IEP paperwork</t>
        </r>
      </text>
    </comment>
    <comment ref="ES61" authorId="0">
      <text>
        <r>
          <rPr>
            <sz val="10"/>
            <color rgb="FF000000"/>
            <rFont val="Arial"/>
          </rPr>
          <t>SPED eval.,TWS, Portfolio. (BP,KK)</t>
        </r>
      </text>
    </comment>
    <comment ref="ED64" authorId="0">
      <text>
        <r>
          <rPr>
            <sz val="10"/>
            <color rgb="FF000000"/>
            <rFont val="Arial"/>
          </rPr>
          <t>PEER TEACH</t>
        </r>
      </text>
    </comment>
    <comment ref="EJ64" authorId="0">
      <text>
        <r>
          <rPr>
            <sz val="10"/>
            <color rgb="FF000000"/>
            <rFont val="Arial"/>
          </rPr>
          <t>Outside readings and written assignments</t>
        </r>
      </text>
    </comment>
    <comment ref="EM64" authorId="0">
      <text>
        <r>
          <rPr>
            <sz val="10"/>
            <color rgb="FF000000"/>
            <rFont val="Arial"/>
          </rPr>
          <t>IEP goals, synthesis paper</t>
        </r>
      </text>
    </comment>
    <comment ref="EP64" authorId="0">
      <text>
        <r>
          <rPr>
            <sz val="10"/>
            <color rgb="FF000000"/>
            <rFont val="Arial"/>
          </rPr>
          <t>thematic unit</t>
        </r>
      </text>
    </comment>
    <comment ref="ES64" authorId="0">
      <text>
        <r>
          <rPr>
            <sz val="10"/>
            <color rgb="FF000000"/>
            <rFont val="Arial"/>
          </rPr>
          <t>SPED eval.,Student Teacher Evaluation, Supervisor Feedback.  (BP, KK)</t>
        </r>
      </text>
    </comment>
    <comment ref="EM65" authorId="0">
      <text>
        <r>
          <rPr>
            <sz val="10"/>
            <color rgb="FF000000"/>
            <rFont val="Arial"/>
          </rPr>
          <t>group presentation</t>
        </r>
      </text>
    </comment>
    <comment ref="ES65" authorId="0">
      <text>
        <r>
          <rPr>
            <sz val="10"/>
            <color rgb="FF000000"/>
            <rFont val="Arial"/>
          </rPr>
          <t>Student Teacher Evaluation, Supervisor Feedback.  (BP, KK)</t>
        </r>
      </text>
    </comment>
    <comment ref="EJ66" authorId="0">
      <text>
        <r>
          <rPr>
            <sz val="10"/>
            <color rgb="FF000000"/>
            <rFont val="Arial"/>
          </rPr>
          <t>Outside readings and written assignments</t>
        </r>
      </text>
    </comment>
    <comment ref="EM66" authorId="0">
      <text>
        <r>
          <rPr>
            <sz val="10"/>
            <color rgb="FF000000"/>
            <rFont val="Arial"/>
          </rPr>
          <t>IEP goals, synthesis paper</t>
        </r>
      </text>
    </comment>
    <comment ref="EP66" authorId="0">
      <text>
        <r>
          <rPr>
            <sz val="10"/>
            <color rgb="FF000000"/>
            <rFont val="Arial"/>
          </rPr>
          <t>IEP goals, Thematic unit</t>
        </r>
      </text>
    </comment>
    <comment ref="ES66" authorId="0">
      <text>
        <r>
          <rPr>
            <sz val="10"/>
            <color rgb="FF000000"/>
            <rFont val="Arial"/>
          </rPr>
          <t>SPED eval.,Lesson Planning. (BP, KK)</t>
        </r>
      </text>
    </comment>
    <comment ref="ED67" authorId="0">
      <text>
        <r>
          <rPr>
            <sz val="10"/>
            <color rgb="FF000000"/>
            <rFont val="Arial"/>
          </rPr>
          <t>RESEARCH PAPER</t>
        </r>
      </text>
    </comment>
    <comment ref="EM67" authorId="0">
      <text>
        <r>
          <rPr>
            <sz val="10"/>
            <color rgb="FF000000"/>
            <rFont val="Arial"/>
          </rPr>
          <t>synthesis paper</t>
        </r>
      </text>
    </comment>
    <comment ref="EP67" authorId="0">
      <text>
        <r>
          <rPr>
            <sz val="10"/>
            <color rgb="FF000000"/>
            <rFont val="Arial"/>
          </rPr>
          <t>teaching strategy and strategy file</t>
        </r>
      </text>
    </comment>
    <comment ref="ES67" authorId="0">
      <text>
        <r>
          <rPr>
            <sz val="10"/>
            <color rgb="FF000000"/>
            <rFont val="Arial"/>
          </rPr>
          <t>SPED eval., Student Teacher Evaluation, Supervisor Feedback.  (BP, KK)</t>
        </r>
      </text>
    </comment>
    <comment ref="EM70" authorId="0">
      <text>
        <r>
          <rPr>
            <sz val="10"/>
            <color rgb="FF000000"/>
            <rFont val="Arial"/>
          </rPr>
          <t>field trip</t>
        </r>
      </text>
    </comment>
    <comment ref="EP70" authorId="0">
      <text>
        <r>
          <rPr>
            <sz val="10"/>
            <color rgb="FF000000"/>
            <rFont val="Arial"/>
          </rPr>
          <t>field trip, group work</t>
        </r>
      </text>
    </comment>
    <comment ref="ES70" authorId="0">
      <text>
        <r>
          <rPr>
            <sz val="10"/>
            <color rgb="FF000000"/>
            <rFont val="Arial"/>
          </rPr>
          <t>Student Teacher Evaluation, Supervisor Feedback.  (BP, KK)</t>
        </r>
      </text>
    </comment>
    <comment ref="ED71" authorId="0">
      <text>
        <r>
          <rPr>
            <sz val="10"/>
            <color rgb="FF000000"/>
            <rFont val="Arial"/>
          </rPr>
          <t>COLLABORATIVE IN-CLASS ASSIGNMENTS AND PRESENTATION</t>
        </r>
      </text>
    </comment>
    <comment ref="EG71" authorId="0">
      <text>
        <r>
          <rPr>
            <sz val="10"/>
            <color rgb="FF000000"/>
            <rFont val="Arial"/>
          </rPr>
          <t>Presentations, assessment administration</t>
        </r>
      </text>
    </comment>
    <comment ref="EM71" authorId="0">
      <text>
        <r>
          <rPr>
            <sz val="10"/>
            <color rgb="FF000000"/>
            <rFont val="Arial"/>
          </rPr>
          <t>group presentation, field trip</t>
        </r>
      </text>
    </comment>
    <comment ref="EP71" authorId="0">
      <text>
        <r>
          <rPr>
            <sz val="10"/>
            <color rgb="FF000000"/>
            <rFont val="Arial"/>
          </rPr>
          <t>IEP meeting, field trip</t>
        </r>
      </text>
    </comment>
    <comment ref="ES71" authorId="0">
      <text>
        <r>
          <rPr>
            <sz val="10"/>
            <color rgb="FF000000"/>
            <rFont val="Arial"/>
          </rPr>
          <t>SPED eval.,Student Teacher Evaluation, Supervisor Feedback.  (BP, KK)</t>
        </r>
      </text>
    </comment>
    <comment ref="EM72" authorId="0">
      <text>
        <r>
          <rPr>
            <sz val="10"/>
            <color rgb="FF000000"/>
            <rFont val="Arial"/>
          </rPr>
          <t>profiles, inventories, synthesis paper</t>
        </r>
      </text>
    </comment>
    <comment ref="EP72" authorId="0">
      <text>
        <r>
          <rPr>
            <sz val="10"/>
            <color rgb="FF000000"/>
            <rFont val="Arial"/>
          </rPr>
          <t>IEP meeting</t>
        </r>
      </text>
    </comment>
    <comment ref="ES72" authorId="0">
      <text>
        <r>
          <rPr>
            <sz val="10"/>
            <color rgb="FF000000"/>
            <rFont val="Arial"/>
          </rPr>
          <t>SPED eval., Student Teacher Evaluation, Supervisor Feedback.  (BP, KK)</t>
        </r>
      </text>
    </comment>
    <comment ref="ED73" authorId="0">
      <text>
        <r>
          <rPr>
            <sz val="10"/>
            <color rgb="FF000000"/>
            <rFont val="Arial"/>
          </rPr>
          <t>SPECIAL OLYMPICS PRACTICUM</t>
        </r>
      </text>
    </comment>
    <comment ref="EJ73" authorId="0">
      <text>
        <r>
          <rPr>
            <sz val="10"/>
            <color rgb="FF000000"/>
            <rFont val="Arial"/>
          </rPr>
          <t>Invited speakers and discussions</t>
        </r>
      </text>
    </comment>
    <comment ref="ES73" authorId="0">
      <text>
        <r>
          <rPr>
            <sz val="10"/>
            <color rgb="FF000000"/>
            <rFont val="Arial"/>
          </rPr>
          <t>WAR, Student Teacher Evaluation, Supervisor Feedback.  (BP KK)</t>
        </r>
      </text>
    </comment>
    <comment ref="ES74" authorId="0">
      <text>
        <r>
          <rPr>
            <sz val="10"/>
            <color rgb="FF000000"/>
            <rFont val="Arial"/>
          </rPr>
          <t>Student Teacher Evaluation, Supervisor Feedback</t>
        </r>
      </text>
    </comment>
    <comment ref="EP75" authorId="0">
      <text>
        <r>
          <rPr>
            <sz val="10"/>
            <color rgb="FF000000"/>
            <rFont val="Arial"/>
          </rPr>
          <t>IEP meeting</t>
        </r>
      </text>
    </comment>
    <comment ref="ES75" authorId="0">
      <text>
        <r>
          <rPr>
            <sz val="10"/>
            <color rgb="FF000000"/>
            <rFont val="Arial"/>
          </rPr>
          <t>SPED eval., Student Teacher Evaluation, Supervisor Feedback.  (BP, KK)</t>
        </r>
      </text>
    </comment>
    <comment ref="ED76" authorId="0">
      <text>
        <r>
          <rPr>
            <sz val="10"/>
            <color rgb="FF000000"/>
            <rFont val="Arial"/>
          </rPr>
          <t>SPECIAL OLYMPICS PRACTICUM</t>
        </r>
      </text>
    </comment>
    <comment ref="EJ76" authorId="0">
      <text>
        <r>
          <rPr>
            <sz val="10"/>
            <color rgb="FF000000"/>
            <rFont val="Arial"/>
          </rPr>
          <t>Speakers, discussions and written assignments</t>
        </r>
      </text>
    </comment>
    <comment ref="EP76" authorId="0">
      <text>
        <r>
          <rPr>
            <sz val="10"/>
            <color rgb="FF000000"/>
            <rFont val="Arial"/>
          </rPr>
          <t>IEP meeting</t>
        </r>
      </text>
    </comment>
    <comment ref="ES76" authorId="0">
      <text>
        <r>
          <rPr>
            <sz val="10"/>
            <color rgb="FF000000"/>
            <rFont val="Arial"/>
          </rPr>
          <t>WAR, Student Teacher Evaluation, Supervisor Feedback.  (BP KK)</t>
        </r>
      </text>
    </comment>
    <comment ref="EJ78" authorId="0">
      <text>
        <r>
          <rPr>
            <sz val="10"/>
            <color rgb="FF000000"/>
            <rFont val="Arial"/>
          </rPr>
          <t>Require written behavioral plans</t>
        </r>
      </text>
    </comment>
    <comment ref="ES78" authorId="0">
      <text>
        <r>
          <rPr>
            <sz val="10"/>
            <color rgb="FF000000"/>
            <rFont val="Arial"/>
          </rPr>
          <t>Student Teacher Evaluation, Supervisor Feedback.  (BP, KK)</t>
        </r>
      </text>
    </comment>
    <comment ref="EJ79" authorId="0">
      <text>
        <r>
          <rPr>
            <sz val="10"/>
            <color rgb="FF000000"/>
            <rFont val="Arial"/>
          </rPr>
          <t>Outside readings, quizzes and exams</t>
        </r>
      </text>
    </comment>
    <comment ref="EM79" authorId="0">
      <text>
        <r>
          <rPr>
            <sz val="10"/>
            <color rgb="FF000000"/>
            <rFont val="Arial"/>
          </rPr>
          <t>Synthesis paper, profiles, inventories, IEP goals</t>
        </r>
      </text>
    </comment>
    <comment ref="EP79" authorId="0">
      <text>
        <r>
          <rPr>
            <sz val="10"/>
            <color rgb="FF000000"/>
            <rFont val="Arial"/>
          </rPr>
          <t>Thematic Unit</t>
        </r>
      </text>
    </comment>
    <comment ref="ES79" authorId="0">
      <text>
        <r>
          <rPr>
            <sz val="10"/>
            <color rgb="FF000000"/>
            <rFont val="Arial"/>
          </rPr>
          <t>SPED eval.,Student Teacher Evaluation, Supervisor Feedback.  (BP, KK)</t>
        </r>
      </text>
    </comment>
    <comment ref="ED80" authorId="0">
      <text>
        <r>
          <rPr>
            <sz val="10"/>
            <color rgb="FF000000"/>
            <rFont val="Arial"/>
          </rPr>
          <t>SPECIAL OLYMPICS PRACTICUM</t>
        </r>
      </text>
    </comment>
    <comment ref="EP80" authorId="0">
      <text>
        <r>
          <rPr>
            <sz val="10"/>
            <color rgb="FF000000"/>
            <rFont val="Arial"/>
          </rPr>
          <t>IEP meeting</t>
        </r>
      </text>
    </comment>
    <comment ref="ES80" authorId="0">
      <text>
        <r>
          <rPr>
            <sz val="10"/>
            <color rgb="FF000000"/>
            <rFont val="Arial"/>
          </rPr>
          <t>Student Teacher Evaluation, Supervisor Feedback.  (BP, KK)</t>
        </r>
      </text>
    </comment>
    <comment ref="ED81" authorId="0">
      <text>
        <r>
          <rPr>
            <sz val="10"/>
            <color rgb="FF000000"/>
            <rFont val="Arial"/>
          </rPr>
          <t>SPECIAL OLYMPICS PRACTICUM</t>
        </r>
      </text>
    </comment>
    <comment ref="EP81" authorId="0">
      <text>
        <r>
          <rPr>
            <sz val="10"/>
            <color rgb="FF000000"/>
            <rFont val="Arial"/>
          </rPr>
          <t>IEP meeting</t>
        </r>
      </text>
    </comment>
    <comment ref="ES81" authorId="0">
      <text>
        <r>
          <rPr>
            <sz val="10"/>
            <color rgb="FF000000"/>
            <rFont val="Arial"/>
          </rPr>
          <t>Student Teacher Evaluation, Supervisor Feedback.  (BP, KK)</t>
        </r>
      </text>
    </comment>
    <comment ref="EJ83" authorId="0">
      <text>
        <r>
          <rPr>
            <sz val="10"/>
            <color rgb="FF000000"/>
            <rFont val="Arial"/>
          </rPr>
          <t xml:space="preserve">Weekly grades on quizzes and outside assignments
</t>
        </r>
      </text>
    </comment>
    <comment ref="EP83" authorId="0">
      <text>
        <r>
          <rPr>
            <sz val="10"/>
            <color rgb="FF000000"/>
            <rFont val="Arial"/>
          </rPr>
          <t>IEP</t>
        </r>
      </text>
    </comment>
    <comment ref="ES83" authorId="0">
      <text>
        <r>
          <rPr>
            <sz val="10"/>
            <color rgb="FF000000"/>
            <rFont val="Arial"/>
          </rPr>
          <t>Student Teacher Evaluation, Supervisor Feedback.  (BP, KK)</t>
        </r>
      </text>
    </comment>
    <comment ref="ED84" authorId="0">
      <text>
        <r>
          <rPr>
            <sz val="10"/>
            <color rgb="FF000000"/>
            <rFont val="Arial"/>
          </rPr>
          <t>IN-CLASS TEACHING SITUATIONS UTILIZING ADAPTED PE EQUIPMENT</t>
        </r>
      </text>
    </comment>
    <comment ref="EG84" authorId="0">
      <text>
        <r>
          <rPr>
            <sz val="10"/>
            <color rgb="FF000000"/>
            <rFont val="Arial"/>
          </rPr>
          <t>CBMs, IEP projec</t>
        </r>
      </text>
    </comment>
    <comment ref="EP84" authorId="0">
      <text>
        <r>
          <rPr>
            <sz val="10"/>
            <color rgb="FF000000"/>
            <rFont val="Arial"/>
          </rPr>
          <t>Teaching strategies, strategy file</t>
        </r>
      </text>
    </comment>
    <comment ref="ES84" authorId="0">
      <text>
        <r>
          <rPr>
            <sz val="10"/>
            <color rgb="FF000000"/>
            <rFont val="Arial"/>
          </rPr>
          <t>Student Teacher Evaluation, Supervisor Feedback.  (BP, KK)</t>
        </r>
      </text>
    </comment>
    <comment ref="ES85" authorId="0">
      <text>
        <r>
          <rPr>
            <sz val="10"/>
            <color rgb="FF000000"/>
            <rFont val="Arial"/>
          </rPr>
          <t>WAR, Student Teacher Evaluation, Supervisor Feedback.  (BP, KK)</t>
        </r>
      </text>
    </comment>
    <comment ref="EP90" authorId="0">
      <text>
        <r>
          <rPr>
            <sz val="10"/>
            <color rgb="FF000000"/>
            <rFont val="Arial"/>
          </rPr>
          <t>IEP meeting</t>
        </r>
      </text>
    </comment>
    <comment ref="EC91" authorId="0">
      <text>
        <r>
          <rPr>
            <sz val="10"/>
            <color rgb="FF000000"/>
            <rFont val="Arial"/>
          </rPr>
          <t>SPECIAL OLYMPICS PRACTICUM</t>
        </r>
      </text>
    </comment>
    <comment ref="ES91" authorId="0">
      <text>
        <r>
          <rPr>
            <sz val="10"/>
            <color rgb="FF000000"/>
            <rFont val="Arial"/>
          </rPr>
          <t>Student Teacher Evaluation, Supervisor Feedback.  (BP, KK)</t>
        </r>
      </text>
    </comment>
    <comment ref="EP92" authorId="0">
      <text>
        <r>
          <rPr>
            <sz val="10"/>
            <color rgb="FF000000"/>
            <rFont val="Arial"/>
          </rPr>
          <t>IEP paperwork, data charts</t>
        </r>
      </text>
    </comment>
    <comment ref="ES92" authorId="0">
      <text>
        <r>
          <rPr>
            <sz val="10"/>
            <color rgb="FF000000"/>
            <rFont val="Arial"/>
          </rPr>
          <t>SPED eval.</t>
        </r>
      </text>
    </comment>
    <comment ref="ES93" authorId="0">
      <text>
        <r>
          <rPr>
            <sz val="10"/>
            <color rgb="FF000000"/>
            <rFont val="Arial"/>
          </rPr>
          <t>Student teaching evaluation</t>
        </r>
      </text>
    </comment>
    <comment ref="EA97" authorId="0">
      <text>
        <r>
          <rPr>
            <sz val="10"/>
            <color rgb="FF000000"/>
            <rFont val="Arial"/>
          </rPr>
          <t>Tests, quizes, and a paper.</t>
        </r>
      </text>
    </comment>
    <comment ref="EJ97" authorId="0">
      <text>
        <r>
          <rPr>
            <sz val="10"/>
            <color rgb="FF000000"/>
            <rFont val="Arial"/>
          </rPr>
          <t>Text, Outside assignments, quizzes, exams</t>
        </r>
      </text>
    </comment>
    <comment ref="EM97" authorId="0">
      <text>
        <r>
          <rPr>
            <sz val="10"/>
            <color rgb="FF000000"/>
            <rFont val="Arial"/>
          </rPr>
          <t>reading reflections, synthesis paper, quizzes</t>
        </r>
      </text>
    </comment>
    <comment ref="EP97" authorId="0">
      <text>
        <r>
          <rPr>
            <sz val="10"/>
            <color rgb="FF000000"/>
            <rFont val="Arial"/>
          </rPr>
          <t>reading reflections, strategy file, teaching strategy, thematic unit</t>
        </r>
      </text>
    </comment>
    <comment ref="ES97" authorId="0">
      <text>
        <r>
          <rPr>
            <sz val="10"/>
            <color rgb="FF000000"/>
            <rFont val="Arial"/>
          </rPr>
          <t>SPED eval.,Student Teacher Evaluation, Supervisor Feedback.  (BP, KK)</t>
        </r>
      </text>
    </comment>
    <comment ref="EJ98" authorId="0">
      <text>
        <r>
          <rPr>
            <sz val="10"/>
            <color rgb="FF000000"/>
            <rFont val="Arial"/>
          </rPr>
          <t>Outside readings and written assignments</t>
        </r>
      </text>
    </comment>
    <comment ref="EM98" authorId="0">
      <text>
        <r>
          <rPr>
            <sz val="10"/>
            <color rgb="FF000000"/>
            <rFont val="Arial"/>
          </rPr>
          <t>IEP goals, synthesis paper</t>
        </r>
      </text>
    </comment>
    <comment ref="EP98" authorId="0">
      <text>
        <r>
          <rPr>
            <sz val="10"/>
            <color rgb="FF000000"/>
            <rFont val="Arial"/>
          </rPr>
          <t>strategy file, thematic unit, teaching strategies</t>
        </r>
      </text>
    </comment>
    <comment ref="ES98" authorId="0">
      <text>
        <r>
          <rPr>
            <sz val="10"/>
            <color rgb="FF000000"/>
            <rFont val="Arial"/>
          </rPr>
          <t>Student Teacher Evaluation, Supervisor Feedback.  (BP, KK)</t>
        </r>
      </text>
    </comment>
    <comment ref="EC101" authorId="0">
      <text>
        <r>
          <rPr>
            <sz val="10"/>
            <color rgb="FF000000"/>
            <rFont val="Arial"/>
          </rPr>
          <t>PRACTICUM REFLECTION</t>
        </r>
      </text>
    </comment>
    <comment ref="ED101" authorId="0">
      <text>
        <r>
          <rPr>
            <sz val="10"/>
            <color rgb="FF000000"/>
            <rFont val="Arial"/>
          </rPr>
          <t>PRACTICUM REFLECTION</t>
        </r>
      </text>
    </comment>
    <comment ref="EG101" authorId="0">
      <text>
        <r>
          <rPr>
            <sz val="10"/>
            <color rgb="FF000000"/>
            <rFont val="Arial"/>
          </rPr>
          <t>chapter assignments</t>
        </r>
      </text>
    </comment>
    <comment ref="EM101" authorId="0">
      <text>
        <r>
          <rPr>
            <sz val="10"/>
            <color rgb="FF000000"/>
            <rFont val="Arial"/>
          </rPr>
          <t>research paper, group presentation, field trip reflection</t>
        </r>
      </text>
    </comment>
    <comment ref="EP101" authorId="0">
      <text>
        <r>
          <rPr>
            <sz val="10"/>
            <color rgb="FF000000"/>
            <rFont val="Arial"/>
          </rPr>
          <t>field trip, strategy file</t>
        </r>
      </text>
    </comment>
    <comment ref="ES101" authorId="0">
      <text>
        <r>
          <rPr>
            <sz val="10"/>
            <color rgb="FF000000"/>
            <rFont val="Arial"/>
          </rPr>
          <t>SPED eval., Student teaching eval.</t>
        </r>
      </text>
    </comment>
    <comment ref="ED102" authorId="0">
      <text>
        <r>
          <rPr>
            <sz val="10"/>
            <color rgb="FF000000"/>
            <rFont val="Arial"/>
          </rPr>
          <t>PRACTICUM REFLECTION</t>
        </r>
      </text>
    </comment>
    <comment ref="EG102" authorId="0">
      <text>
        <r>
          <rPr>
            <sz val="10"/>
            <color rgb="FF000000"/>
            <rFont val="Arial"/>
          </rPr>
          <t>chapter assignments, presentation</t>
        </r>
      </text>
    </comment>
    <comment ref="ES102" authorId="0">
      <text>
        <r>
          <rPr>
            <sz val="10"/>
            <color rgb="FF000000"/>
            <rFont val="Arial"/>
          </rPr>
          <t>Lesson Planning, WAR.  (BP KK)</t>
        </r>
      </text>
    </comment>
    <comment ref="ES103" authorId="0">
      <text>
        <r>
          <rPr>
            <sz val="10"/>
            <color rgb="FF000000"/>
            <rFont val="Arial"/>
          </rPr>
          <t>SPED eval., Student Teacher Evaluation, Supervisor Feedback.  (BP, KK)</t>
        </r>
      </text>
    </comment>
    <comment ref="ES106" authorId="0">
      <text>
        <r>
          <rPr>
            <sz val="10"/>
            <color rgb="FF000000"/>
            <rFont val="Arial"/>
          </rPr>
          <t>Portfolio. (BP KK)</t>
        </r>
      </text>
    </comment>
    <comment ref="ED107" authorId="0">
      <text>
        <r>
          <rPr>
            <sz val="10"/>
            <color rgb="FF000000"/>
            <rFont val="Arial"/>
          </rPr>
          <t>GROUP PRESENTATION AND GROUP COACHING ACTIVITITES FOR SPECIAL OLYMPICS</t>
        </r>
      </text>
    </comment>
    <comment ref="EG107" authorId="0">
      <text>
        <r>
          <rPr>
            <sz val="10"/>
            <color rgb="FF000000"/>
            <rFont val="Arial"/>
          </rPr>
          <t>presentations</t>
        </r>
      </text>
    </comment>
    <comment ref="EP107" authorId="0">
      <text>
        <r>
          <rPr>
            <sz val="10"/>
            <color rgb="FF000000"/>
            <rFont val="Arial"/>
          </rPr>
          <t>IEP meeting</t>
        </r>
      </text>
    </comment>
    <comment ref="ES107" authorId="0">
      <text>
        <r>
          <rPr>
            <sz val="10"/>
            <color rgb="FF000000"/>
            <rFont val="Arial"/>
          </rPr>
          <t>SPED eval.,Student Teacher Evaluation, Supervisor Feedback.  (BP, KK)</t>
        </r>
      </text>
    </comment>
    <comment ref="ES108" authorId="0">
      <text>
        <r>
          <rPr>
            <sz val="10"/>
            <color rgb="FF000000"/>
            <rFont val="Arial"/>
          </rPr>
          <t>Portfolio. (BP KK)</t>
        </r>
      </text>
    </comment>
  </commentList>
</comments>
</file>

<file path=xl/comments8.xml><?xml version="1.0" encoding="utf-8"?>
<comments xmlns="http://schemas.openxmlformats.org/spreadsheetml/2006/main">
  <authors>
    <author/>
  </authors>
  <commentList>
    <comment ref="I5" authorId="0">
      <text>
        <r>
          <rPr>
            <sz val="10"/>
            <color rgb="FF000000"/>
            <rFont val="Arial"/>
          </rPr>
          <t>Subtext to every exam</t>
        </r>
      </text>
    </comment>
    <comment ref="W8" authorId="0">
      <text>
        <r>
          <rPr>
            <sz val="10"/>
            <color rgb="FF000000"/>
            <rFont val="Arial"/>
          </rPr>
          <t>ST Evaluation. (BP, KK)</t>
        </r>
      </text>
    </comment>
    <comment ref="W9" authorId="0">
      <text>
        <r>
          <rPr>
            <sz val="10"/>
            <color rgb="FF000000"/>
            <rFont val="Arial"/>
          </rPr>
          <t>Portfolio, Check point #2. (BP, KK)</t>
        </r>
      </text>
    </comment>
    <comment ref="H10" authorId="0">
      <text>
        <r>
          <rPr>
            <sz val="10"/>
            <color rgb="FF000000"/>
            <rFont val="Arial"/>
          </rPr>
          <t>IN-CLASS INSTRUCTIONAL SCENARIOS, SPECIAL OLYMPICS PRACTICUM, AND PRESENTATION</t>
        </r>
      </text>
    </comment>
    <comment ref="N10" authorId="0">
      <text>
        <r>
          <rPr>
            <sz val="10"/>
            <color rgb="FF000000"/>
            <rFont val="Arial"/>
          </rPr>
          <t xml:space="preserve">Quizzes and exams
</t>
        </r>
      </text>
    </comment>
    <comment ref="Q10" authorId="0">
      <text>
        <r>
          <rPr>
            <sz val="10"/>
            <color rgb="FF000000"/>
            <rFont val="Arial"/>
          </rPr>
          <t>quizzes, journal, IEP goals, presentation, synthesis paper</t>
        </r>
      </text>
    </comment>
    <comment ref="T10" authorId="0">
      <text>
        <r>
          <rPr>
            <sz val="10"/>
            <color rgb="FF000000"/>
            <rFont val="Arial"/>
          </rPr>
          <t>IEP meeting, teaching strategies, thematic unit.</t>
        </r>
      </text>
    </comment>
    <comment ref="W10" authorId="0">
      <text>
        <r>
          <rPr>
            <sz val="10"/>
            <color rgb="FF000000"/>
            <rFont val="Arial"/>
          </rPr>
          <t>SPED eval. Student Teacher Orientation Presentations. (BP, KK)</t>
        </r>
      </text>
    </comment>
    <comment ref="H11" authorId="0">
      <text>
        <r>
          <rPr>
            <sz val="10"/>
            <color rgb="FF000000"/>
            <rFont val="Arial"/>
          </rPr>
          <t>RESEARCH PAPER</t>
        </r>
      </text>
    </comment>
    <comment ref="K11" authorId="0">
      <text>
        <r>
          <rPr>
            <sz val="10"/>
            <color rgb="FF000000"/>
            <rFont val="Arial"/>
          </rPr>
          <t>chapter assignments, formal assessment reviews/administration</t>
        </r>
      </text>
    </comment>
    <comment ref="N11" authorId="0">
      <text>
        <r>
          <rPr>
            <sz val="10"/>
            <color rgb="FF000000"/>
            <rFont val="Arial"/>
          </rPr>
          <t xml:space="preserve">Quizzes and exams
</t>
        </r>
      </text>
    </comment>
    <comment ref="Q11" authorId="0">
      <text>
        <r>
          <rPr>
            <sz val="10"/>
            <color rgb="FF000000"/>
            <rFont val="Arial"/>
          </rPr>
          <t>journal, research paper, inventories, synthesis paper</t>
        </r>
      </text>
    </comment>
    <comment ref="T11" authorId="0">
      <text>
        <r>
          <rPr>
            <sz val="10"/>
            <color rgb="FF000000"/>
            <rFont val="Arial"/>
          </rPr>
          <t>chapter reflections, teaching strategies, thematic unit,IEP</t>
        </r>
      </text>
    </comment>
    <comment ref="W11" authorId="0">
      <text>
        <r>
          <rPr>
            <sz val="10"/>
            <color rgb="FF000000"/>
            <rFont val="Arial"/>
          </rPr>
          <t>SPED eval.,TWS, Lesson Planning, Portfolio. (BP, KK)</t>
        </r>
      </text>
    </comment>
    <comment ref="H12" authorId="0">
      <text>
        <r>
          <rPr>
            <sz val="10"/>
            <color rgb="FF000000"/>
            <rFont val="Arial"/>
          </rPr>
          <t>RESEARCH PAPER AND PRESENTATION</t>
        </r>
      </text>
    </comment>
    <comment ref="K12" authorId="0">
      <text>
        <r>
          <rPr>
            <sz val="10"/>
            <color rgb="FF000000"/>
            <rFont val="Arial"/>
          </rPr>
          <t>Assessment administrations, chapter assignments</t>
        </r>
      </text>
    </comment>
    <comment ref="N12" authorId="0">
      <text>
        <r>
          <rPr>
            <sz val="10"/>
            <color rgb="FF000000"/>
            <rFont val="Arial"/>
          </rPr>
          <t>Discussions, quizzes and exams</t>
        </r>
      </text>
    </comment>
    <comment ref="Q12" authorId="0">
      <text>
        <r>
          <rPr>
            <sz val="10"/>
            <color rgb="FF000000"/>
            <rFont val="Arial"/>
          </rPr>
          <t>reading journal, synthesis paper, IEP goals</t>
        </r>
      </text>
    </comment>
    <comment ref="T12" authorId="0">
      <text>
        <r>
          <rPr>
            <sz val="10"/>
            <color rgb="FF000000"/>
            <rFont val="Arial"/>
          </rPr>
          <t>IEP and meeting</t>
        </r>
      </text>
    </comment>
    <comment ref="W12" authorId="0">
      <text>
        <r>
          <rPr>
            <sz val="10"/>
            <color rgb="FF000000"/>
            <rFont val="Arial"/>
          </rPr>
          <t>TWS, Lesson Planning, Portfolio. (BP, KK)</t>
        </r>
      </text>
    </comment>
    <comment ref="N13" authorId="0">
      <text>
        <r>
          <rPr>
            <sz val="10"/>
            <color rgb="FF000000"/>
            <rFont val="Arial"/>
          </rPr>
          <t>Discussions, readings, exams</t>
        </r>
      </text>
    </comment>
    <comment ref="W13" authorId="0">
      <text>
        <r>
          <rPr>
            <sz val="10"/>
            <color rgb="FF000000"/>
            <rFont val="Arial"/>
          </rPr>
          <t>TWS, Lesson Planning, Portfolio. (BP, KK)</t>
        </r>
      </text>
    </comment>
    <comment ref="H14" authorId="0">
      <text>
        <r>
          <rPr>
            <sz val="10"/>
            <color rgb="FF000000"/>
            <rFont val="Arial"/>
          </rPr>
          <t xml:space="preserve">READING QUIZZES REGARDING STATE AND FEDERAL LAWS
</t>
        </r>
      </text>
    </comment>
    <comment ref="K14" authorId="0">
      <text>
        <r>
          <rPr>
            <sz val="10"/>
            <color rgb="FF000000"/>
            <rFont val="Arial"/>
          </rPr>
          <t>Readings, web review</t>
        </r>
      </text>
    </comment>
    <comment ref="N14" authorId="0">
      <text>
        <r>
          <rPr>
            <sz val="10"/>
            <color rgb="FF000000"/>
            <rFont val="Arial"/>
          </rPr>
          <t>Readings, quizzes, exams</t>
        </r>
      </text>
    </comment>
    <comment ref="T14" authorId="0">
      <text>
        <r>
          <rPr>
            <sz val="10"/>
            <color rgb="FF000000"/>
            <rFont val="Arial"/>
          </rPr>
          <t>Thematic unit</t>
        </r>
      </text>
    </comment>
    <comment ref="W14" authorId="0">
      <text>
        <r>
          <rPr>
            <sz val="10"/>
            <color rgb="FF000000"/>
            <rFont val="Arial"/>
          </rPr>
          <t>Lesson Planning. (BP, KK)</t>
        </r>
      </text>
    </comment>
    <comment ref="Q15" authorId="0">
      <text>
        <r>
          <rPr>
            <sz val="10"/>
            <color rgb="FF000000"/>
            <rFont val="Arial"/>
          </rPr>
          <t>IEP goals, Synthesis paper</t>
        </r>
      </text>
    </comment>
    <comment ref="T15" authorId="0">
      <text>
        <r>
          <rPr>
            <sz val="10"/>
            <color rgb="FF000000"/>
            <rFont val="Arial"/>
          </rPr>
          <t>Thematic unit</t>
        </r>
      </text>
    </comment>
    <comment ref="W15" authorId="0">
      <text>
        <r>
          <rPr>
            <sz val="10"/>
            <color rgb="FF000000"/>
            <rFont val="Arial"/>
          </rPr>
          <t>SPED eval</t>
        </r>
      </text>
    </comment>
    <comment ref="N16" authorId="0">
      <text>
        <r>
          <rPr>
            <sz val="10"/>
            <color rgb="FF000000"/>
            <rFont val="Arial"/>
          </rPr>
          <t>Readings, quizzes, exams</t>
        </r>
      </text>
    </comment>
    <comment ref="H17" authorId="0">
      <text>
        <r>
          <rPr>
            <sz val="10"/>
            <color rgb="FF000000"/>
            <rFont val="Arial"/>
          </rPr>
          <t>INC-CLASS PEER TEACHERS</t>
        </r>
      </text>
    </comment>
    <comment ref="Q17" authorId="0">
      <text>
        <r>
          <rPr>
            <sz val="10"/>
            <color rgb="FF000000"/>
            <rFont val="Arial"/>
          </rPr>
          <t>IEP goals, synthesis paper</t>
        </r>
      </text>
    </comment>
    <comment ref="T17" authorId="0">
      <text>
        <r>
          <rPr>
            <sz val="10"/>
            <color rgb="FF000000"/>
            <rFont val="Arial"/>
          </rPr>
          <t>thematic unit, strategy file</t>
        </r>
      </text>
    </comment>
    <comment ref="W17" authorId="0">
      <text>
        <r>
          <rPr>
            <sz val="10"/>
            <color rgb="FF000000"/>
            <rFont val="Arial"/>
          </rPr>
          <t>SPED eval.,Student Teacher Evaluation, TWS, Lesson Planning. (BP, KK)</t>
        </r>
      </text>
    </comment>
    <comment ref="H20" authorId="0">
      <text>
        <r>
          <rPr>
            <sz val="10"/>
            <color rgb="FF000000"/>
            <rFont val="Arial"/>
          </rPr>
          <t>PEER TEACHES AND SPECIAL OLYMPICS PRACTICUM</t>
        </r>
      </text>
    </comment>
    <comment ref="N20" authorId="0">
      <text>
        <r>
          <rPr>
            <sz val="10"/>
            <color rgb="FF000000"/>
            <rFont val="Arial"/>
          </rPr>
          <t>Readings, quizzes, exams</t>
        </r>
      </text>
    </comment>
    <comment ref="Q20" authorId="0">
      <text>
        <r>
          <rPr>
            <sz val="10"/>
            <color rgb="FF000000"/>
            <rFont val="Arial"/>
          </rPr>
          <t>IEP goals, synthesis paper</t>
        </r>
      </text>
    </comment>
    <comment ref="T20" authorId="0">
      <text>
        <r>
          <rPr>
            <sz val="10"/>
            <color rgb="FF000000"/>
            <rFont val="Arial"/>
          </rPr>
          <t>Thematic unit, stratgey file, teaching strategies</t>
        </r>
      </text>
    </comment>
    <comment ref="W20" authorId="0">
      <text>
        <r>
          <rPr>
            <sz val="10"/>
            <color rgb="FF000000"/>
            <rFont val="Arial"/>
          </rPr>
          <t>SPED eval.,Student Teacher Evaluation. (BP, KK)</t>
        </r>
      </text>
    </comment>
    <comment ref="H21" authorId="0">
      <text>
        <r>
          <rPr>
            <sz val="10"/>
            <color rgb="FF000000"/>
            <rFont val="Arial"/>
          </rPr>
          <t>RESEARCH PAPER AND PRESENTATION</t>
        </r>
      </text>
    </comment>
    <comment ref="K21" authorId="0">
      <text>
        <r>
          <rPr>
            <sz val="10"/>
            <color rgb="FF000000"/>
            <rFont val="Arial"/>
          </rPr>
          <t>Curriculum based measurement</t>
        </r>
      </text>
    </comment>
    <comment ref="Q21" authorId="0">
      <text>
        <r>
          <rPr>
            <sz val="10"/>
            <color rgb="FF000000"/>
            <rFont val="Arial"/>
          </rPr>
          <t>synthesis paper</t>
        </r>
      </text>
    </comment>
    <comment ref="T21" authorId="0">
      <text>
        <r>
          <rPr>
            <sz val="10"/>
            <color rgb="FF000000"/>
            <rFont val="Arial"/>
          </rPr>
          <t>teaching strategies, strategy file</t>
        </r>
      </text>
    </comment>
    <comment ref="W21" authorId="0">
      <text>
        <r>
          <rPr>
            <sz val="10"/>
            <color rgb="FF000000"/>
            <rFont val="Arial"/>
          </rPr>
          <t>SPED eval.,Student Teacher Evaluation. (BP, KK)</t>
        </r>
      </text>
    </comment>
    <comment ref="Q22" authorId="0">
      <text>
        <r>
          <rPr>
            <sz val="10"/>
            <color rgb="FF000000"/>
            <rFont val="Arial"/>
          </rPr>
          <t>synthesis paper</t>
        </r>
      </text>
    </comment>
    <comment ref="T22" authorId="0">
      <text>
        <r>
          <rPr>
            <sz val="10"/>
            <color rgb="FF000000"/>
            <rFont val="Arial"/>
          </rPr>
          <t>teaching strategies, strategy file, thematic unit</t>
        </r>
      </text>
    </comment>
    <comment ref="W22" authorId="0">
      <text>
        <r>
          <rPr>
            <sz val="10"/>
            <color rgb="FF000000"/>
            <rFont val="Arial"/>
          </rPr>
          <t>SPED eval., Lesson Planning, Student Teacher Evaluation. (BP, KK)</t>
        </r>
      </text>
    </comment>
    <comment ref="Q23" authorId="0">
      <text>
        <r>
          <rPr>
            <sz val="10"/>
            <color rgb="FF000000"/>
            <rFont val="Arial"/>
          </rPr>
          <t>profiles, IEP goals, synthesis paper</t>
        </r>
      </text>
    </comment>
    <comment ref="T23" authorId="0">
      <text>
        <r>
          <rPr>
            <sz val="10"/>
            <color rgb="FF000000"/>
            <rFont val="Arial"/>
          </rPr>
          <t>strategy file, thematic unit</t>
        </r>
      </text>
    </comment>
    <comment ref="W23" authorId="0">
      <text>
        <r>
          <rPr>
            <sz val="10"/>
            <color rgb="FF000000"/>
            <rFont val="Arial"/>
          </rPr>
          <t>Lesson Planning, Student Teacher Evaluation. (BP, KK)</t>
        </r>
      </text>
    </comment>
    <comment ref="K24" authorId="0">
      <text>
        <r>
          <rPr>
            <sz val="10"/>
            <color rgb="FF000000"/>
            <rFont val="Arial"/>
          </rPr>
          <t>Case studies, presentations</t>
        </r>
      </text>
    </comment>
    <comment ref="N24" authorId="0">
      <text>
        <r>
          <rPr>
            <sz val="10"/>
            <color rgb="FF000000"/>
            <rFont val="Arial"/>
          </rPr>
          <t>Discussions, outside readings</t>
        </r>
      </text>
    </comment>
    <comment ref="W24" authorId="0">
      <text>
        <r>
          <rPr>
            <sz val="10"/>
            <color rgb="FF000000"/>
            <rFont val="Arial"/>
          </rPr>
          <t>Lesson Planning, Student Teacher Evaluation. (BP, KK)</t>
        </r>
      </text>
    </comment>
    <comment ref="H25" authorId="0">
      <text>
        <r>
          <rPr>
            <sz val="10"/>
            <color rgb="FF000000"/>
            <rFont val="Arial"/>
          </rPr>
          <t>PEER TEACHES USING ADAPTIVE EQUIPMENT</t>
        </r>
      </text>
    </comment>
    <comment ref="Q25" authorId="0">
      <text>
        <r>
          <rPr>
            <sz val="10"/>
            <color rgb="FF000000"/>
            <rFont val="Arial"/>
          </rPr>
          <t>synthesis paper</t>
        </r>
      </text>
    </comment>
    <comment ref="T25" authorId="0">
      <text>
        <r>
          <rPr>
            <sz val="10"/>
            <color rgb="FF000000"/>
            <rFont val="Arial"/>
          </rPr>
          <t>strategy file, teaching strategies, thematic unit</t>
        </r>
      </text>
    </comment>
    <comment ref="W25" authorId="0">
      <text>
        <r>
          <rPr>
            <sz val="10"/>
            <color rgb="FF000000"/>
            <rFont val="Arial"/>
          </rPr>
          <t>Lesson Planning, Student Teacher Evaluation. (BP, KK)</t>
        </r>
      </text>
    </comment>
    <comment ref="H27" authorId="0">
      <text>
        <r>
          <rPr>
            <sz val="10"/>
            <color rgb="FF000000"/>
            <rFont val="Arial"/>
          </rPr>
          <t>USE OF ADAPTED PE EQUIPMENT FOR PEER TEACHES</t>
        </r>
      </text>
    </comment>
    <comment ref="K27" authorId="0">
      <text>
        <r>
          <rPr>
            <sz val="10"/>
            <color rgb="FF000000"/>
            <rFont val="Arial"/>
          </rPr>
          <t>Curriculum-based measurements, IEP project</t>
        </r>
      </text>
    </comment>
    <comment ref="W27" authorId="0">
      <text>
        <r>
          <rPr>
            <sz val="10"/>
            <color rgb="FF000000"/>
            <rFont val="Arial"/>
          </rPr>
          <t>Lesson Planning, Student Teacher Evaluation, Supervisor Feedback. (BP, KK)</t>
        </r>
      </text>
    </comment>
    <comment ref="W28" authorId="0">
      <text>
        <r>
          <rPr>
            <sz val="10"/>
            <color rgb="FF000000"/>
            <rFont val="Arial"/>
          </rPr>
          <t>Lesson Planning, Student Teacher Evaluation, Supervisor Feedback. (BP, KK)</t>
        </r>
      </text>
    </comment>
    <comment ref="H29" authorId="0">
      <text>
        <r>
          <rPr>
            <sz val="10"/>
            <color rgb="FF000000"/>
            <rFont val="Arial"/>
          </rPr>
          <t>PEER TEACH</t>
        </r>
      </text>
    </comment>
    <comment ref="Q29" authorId="0">
      <text>
        <r>
          <rPr>
            <sz val="10"/>
            <color rgb="FF000000"/>
            <rFont val="Arial"/>
          </rPr>
          <t>synthesis paper</t>
        </r>
      </text>
    </comment>
    <comment ref="T29" authorId="0">
      <text>
        <r>
          <rPr>
            <sz val="10"/>
            <color rgb="FF000000"/>
            <rFont val="Arial"/>
          </rPr>
          <t>Thematic unit</t>
        </r>
      </text>
    </comment>
    <comment ref="W29" authorId="0">
      <text>
        <r>
          <rPr>
            <sz val="10"/>
            <color rgb="FF000000"/>
            <rFont val="Arial"/>
          </rPr>
          <t>SPED eval.,Lesson Planning, Student Teacher Evaluation, Supervisor Feedback. (BP, KK)</t>
        </r>
      </text>
    </comment>
    <comment ref="T30" authorId="0">
      <text>
        <r>
          <rPr>
            <sz val="10"/>
            <color rgb="FF000000"/>
            <rFont val="Arial"/>
          </rPr>
          <t>Thematic unit</t>
        </r>
      </text>
    </comment>
    <comment ref="W30" authorId="0">
      <text>
        <r>
          <rPr>
            <sz val="10"/>
            <color rgb="FF000000"/>
            <rFont val="Arial"/>
          </rPr>
          <t>Lesson Planning, Student Teacher Evaluation, Supervisor Feedback. (BP, KK)</t>
        </r>
      </text>
    </comment>
    <comment ref="H31" authorId="0">
      <text>
        <r>
          <rPr>
            <sz val="10"/>
            <color rgb="FF000000"/>
            <rFont val="Arial"/>
          </rPr>
          <t>ACTIVITY ANALYSIS</t>
        </r>
      </text>
    </comment>
    <comment ref="Q31" authorId="0">
      <text>
        <r>
          <rPr>
            <sz val="10"/>
            <color rgb="FF000000"/>
            <rFont val="Arial"/>
          </rPr>
          <t>IEP goals</t>
        </r>
      </text>
    </comment>
    <comment ref="T31" authorId="0">
      <text>
        <r>
          <rPr>
            <sz val="10"/>
            <color rgb="FF000000"/>
            <rFont val="Arial"/>
          </rPr>
          <t>Data collection forms in strategy file</t>
        </r>
      </text>
    </comment>
    <comment ref="W31" authorId="0">
      <text>
        <r>
          <rPr>
            <sz val="10"/>
            <color rgb="FF000000"/>
            <rFont val="Arial"/>
          </rPr>
          <t>SPED eval.</t>
        </r>
      </text>
    </comment>
    <comment ref="T32" authorId="0">
      <text>
        <r>
          <rPr>
            <sz val="10"/>
            <color rgb="FF000000"/>
            <rFont val="Arial"/>
          </rPr>
          <t>Thematic unit</t>
        </r>
      </text>
    </comment>
    <comment ref="W32" authorId="0">
      <text>
        <r>
          <rPr>
            <sz val="10"/>
            <color rgb="FF000000"/>
            <rFont val="Arial"/>
          </rPr>
          <t>Lesson Planning, Student Teacher Evaluation, Supervisor Feedback. (BP, KK)</t>
        </r>
      </text>
    </comment>
    <comment ref="H33" authorId="0">
      <text>
        <r>
          <rPr>
            <sz val="10"/>
            <color rgb="FF000000"/>
            <rFont val="Arial"/>
          </rPr>
          <t>PLP STATEMENT BASED ON TGMD RESULTS</t>
        </r>
      </text>
    </comment>
    <comment ref="Q33" authorId="0">
      <text>
        <r>
          <rPr>
            <sz val="10"/>
            <color rgb="FF000000"/>
            <rFont val="Arial"/>
          </rPr>
          <t>Inventories, IEP goals, synthesis paper</t>
        </r>
      </text>
    </comment>
    <comment ref="T33" authorId="0">
      <text>
        <r>
          <rPr>
            <sz val="10"/>
            <color rgb="FF000000"/>
            <rFont val="Arial"/>
          </rPr>
          <t xml:space="preserve">data forms, teaching strategies, IEP </t>
        </r>
      </text>
    </comment>
    <comment ref="W33" authorId="0">
      <text>
        <r>
          <rPr>
            <sz val="10"/>
            <color rgb="FF000000"/>
            <rFont val="Arial"/>
          </rPr>
          <t xml:space="preserve">SPED Eval.,Student Teacher Evaluation, TWS, Lesson Planning. (BP, KK)
</t>
        </r>
      </text>
    </comment>
    <comment ref="H34" authorId="0">
      <text>
        <r>
          <rPr>
            <sz val="10"/>
            <color rgb="FF000000"/>
            <rFont val="Arial"/>
          </rPr>
          <t>DEVELOPMENT OF PLP AND GOALS BASED ON TGMD ASSESSMENT</t>
        </r>
      </text>
    </comment>
    <comment ref="Q34" authorId="0">
      <text>
        <r>
          <rPr>
            <sz val="10"/>
            <color rgb="FF000000"/>
            <rFont val="Arial"/>
          </rPr>
          <t>Profiles, IEP goals, synthesis paper</t>
        </r>
      </text>
    </comment>
    <comment ref="T34" authorId="0">
      <text>
        <r>
          <rPr>
            <sz val="10"/>
            <color rgb="FF000000"/>
            <rFont val="Arial"/>
          </rPr>
          <t>IEP</t>
        </r>
      </text>
    </comment>
    <comment ref="W34" authorId="0">
      <text>
        <r>
          <rPr>
            <sz val="10"/>
            <color rgb="FF000000"/>
            <rFont val="Arial"/>
          </rPr>
          <t xml:space="preserve">SPED eval.,Student Teacher Evaluation, TWS, Lesson Planning. (BP, KK)
</t>
        </r>
      </text>
    </comment>
    <comment ref="H35" authorId="0">
      <text>
        <r>
          <rPr>
            <sz val="10"/>
            <color rgb="FF000000"/>
            <rFont val="Arial"/>
          </rPr>
          <t>MOTOR DEVELOPMENT LAB</t>
        </r>
      </text>
    </comment>
    <comment ref="K35" authorId="0">
      <text>
        <r>
          <rPr>
            <sz val="10"/>
            <color rgb="FF000000"/>
            <rFont val="Arial"/>
          </rPr>
          <t>Chapter assignments</t>
        </r>
      </text>
    </comment>
    <comment ref="Q35" authorId="0">
      <text>
        <r>
          <rPr>
            <sz val="10"/>
            <color rgb="FF000000"/>
            <rFont val="Arial"/>
          </rPr>
          <t>IEP goals, synthesis paper</t>
        </r>
      </text>
    </comment>
    <comment ref="T35" authorId="0">
      <text>
        <r>
          <rPr>
            <sz val="10"/>
            <color rgb="FF000000"/>
            <rFont val="Arial"/>
          </rPr>
          <t>IEP</t>
        </r>
      </text>
    </comment>
    <comment ref="W35" authorId="0">
      <text>
        <r>
          <rPr>
            <sz val="10"/>
            <color rgb="FF000000"/>
            <rFont val="Arial"/>
          </rPr>
          <t xml:space="preserve">SEPD eval.,Student Teacher Evaluation, TWS, Lesson Planning. (BP, KK)
</t>
        </r>
      </text>
    </comment>
    <comment ref="K37" authorId="0">
      <text>
        <r>
          <rPr>
            <sz val="10"/>
            <color rgb="FF000000"/>
            <rFont val="Arial"/>
          </rPr>
          <t>chapter assignments, readings, curriculum-based measurements, formal assessment reveiws/administration</t>
        </r>
      </text>
    </comment>
    <comment ref="N37" authorId="0">
      <text>
        <r>
          <rPr>
            <sz val="10"/>
            <color rgb="FF000000"/>
            <rFont val="Arial"/>
          </rPr>
          <t>Assigned readings, quizzes</t>
        </r>
      </text>
    </comment>
    <comment ref="Q37" authorId="0">
      <text>
        <r>
          <rPr>
            <sz val="10"/>
            <color rgb="FF000000"/>
            <rFont val="Arial"/>
          </rPr>
          <t>IEP goals, synthesis paper</t>
        </r>
      </text>
    </comment>
    <comment ref="T37" authorId="0">
      <text>
        <r>
          <rPr>
            <sz val="10"/>
            <color rgb="FF000000"/>
            <rFont val="Arial"/>
          </rPr>
          <t>Thematic unit, IEP,</t>
        </r>
      </text>
    </comment>
    <comment ref="W37" authorId="0">
      <text>
        <r>
          <rPr>
            <sz val="10"/>
            <color rgb="FF000000"/>
            <rFont val="Arial"/>
          </rPr>
          <t xml:space="preserve">SPED eval.,Student Teacher Evaluation, TWS, Lesson Planning. (BP, KK)
</t>
        </r>
      </text>
    </comment>
    <comment ref="H38" authorId="0">
      <text>
        <r>
          <rPr>
            <sz val="10"/>
            <color rgb="FF000000"/>
            <rFont val="Arial"/>
          </rPr>
          <t>PRACTICUM</t>
        </r>
      </text>
    </comment>
    <comment ref="K38" authorId="0">
      <text>
        <r>
          <rPr>
            <sz val="10"/>
            <color rgb="FF000000"/>
            <rFont val="Arial"/>
          </rPr>
          <t xml:space="preserve">Formal assessment reviews/adminstration, CBMs, IEP project, chapter assignments
Resolve
</t>
        </r>
      </text>
    </comment>
    <comment ref="N38" authorId="0">
      <text>
        <r>
          <rPr>
            <sz val="10"/>
            <color rgb="FF000000"/>
            <rFont val="Arial"/>
          </rPr>
          <t>Outside readings, discussions, quizzes, exams</t>
        </r>
      </text>
    </comment>
    <comment ref="Q38" authorId="0">
      <text>
        <r>
          <rPr>
            <sz val="10"/>
            <color rgb="FF000000"/>
            <rFont val="Arial"/>
          </rPr>
          <t>synthesis paper</t>
        </r>
      </text>
    </comment>
    <comment ref="T38" authorId="0">
      <text>
        <r>
          <rPr>
            <sz val="10"/>
            <color rgb="FF000000"/>
            <rFont val="Arial"/>
          </rPr>
          <t>data charts in strategy file</t>
        </r>
      </text>
    </comment>
    <comment ref="W38" authorId="0">
      <text>
        <r>
          <rPr>
            <sz val="10"/>
            <color rgb="FF000000"/>
            <rFont val="Arial"/>
          </rPr>
          <t>TWS, Student teacher evaluation. (BP, KK)</t>
        </r>
      </text>
    </comment>
    <comment ref="K39" authorId="0">
      <text>
        <r>
          <rPr>
            <sz val="10"/>
            <color rgb="FF000000"/>
            <rFont val="Arial"/>
          </rPr>
          <t>CBMs, presentations</t>
        </r>
      </text>
    </comment>
    <comment ref="W39" authorId="0">
      <text>
        <r>
          <rPr>
            <sz val="10"/>
            <color rgb="FF000000"/>
            <rFont val="Arial"/>
          </rPr>
          <t>TWS, Student teacher evaluation. (BP, KK)</t>
        </r>
      </text>
    </comment>
    <comment ref="K40" authorId="0">
      <text>
        <r>
          <rPr>
            <sz val="10"/>
            <color rgb="FF000000"/>
            <rFont val="Arial"/>
          </rPr>
          <t>Formal assessment reviews/adminstration, CBMs, IEP project, chapter assignments, presentations</t>
        </r>
      </text>
    </comment>
    <comment ref="Q40" authorId="0">
      <text>
        <r>
          <rPr>
            <sz val="10"/>
            <color rgb="FF000000"/>
            <rFont val="Arial"/>
          </rPr>
          <t>synthesis paper</t>
        </r>
      </text>
    </comment>
    <comment ref="W40" authorId="0">
      <text>
        <r>
          <rPr>
            <sz val="10"/>
            <color rgb="FF000000"/>
            <rFont val="Arial"/>
          </rPr>
          <t>SPED eval.,TWS, Student teacher evaluation. (BP, KK)</t>
        </r>
      </text>
    </comment>
    <comment ref="K41" authorId="0">
      <text>
        <r>
          <rPr>
            <sz val="10"/>
            <color rgb="FF000000"/>
            <rFont val="Arial"/>
          </rPr>
          <t>Formal assessment reviews/administration, CBMs, IEP project</t>
        </r>
      </text>
    </comment>
    <comment ref="Q41" authorId="0">
      <text>
        <r>
          <rPr>
            <sz val="10"/>
            <color rgb="FF000000"/>
            <rFont val="Arial"/>
          </rPr>
          <t>synthesis paper</t>
        </r>
      </text>
    </comment>
    <comment ref="T41" authorId="0">
      <text>
        <r>
          <rPr>
            <sz val="10"/>
            <color rgb="FF000000"/>
            <rFont val="Arial"/>
          </rPr>
          <t>data charts in strategy file</t>
        </r>
      </text>
    </comment>
    <comment ref="W41" authorId="0">
      <text>
        <r>
          <rPr>
            <sz val="10"/>
            <color rgb="FF000000"/>
            <rFont val="Arial"/>
          </rPr>
          <t>SPED eval.,TWS, Student teacher evaluation. (BP, KK)</t>
        </r>
      </text>
    </comment>
    <comment ref="H43" authorId="0">
      <text>
        <r>
          <rPr>
            <sz val="10"/>
            <color rgb="FF000000"/>
            <rFont val="Arial"/>
          </rPr>
          <t>PEER TEACH AND PRACTICUM EXPERIENCE</t>
        </r>
      </text>
    </comment>
    <comment ref="W43" authorId="0">
      <text>
        <r>
          <rPr>
            <sz val="10"/>
            <color rgb="FF000000"/>
            <rFont val="Arial"/>
          </rPr>
          <t>Student Teacher Evaluation. BP, KK</t>
        </r>
      </text>
    </comment>
    <comment ref="Q44" authorId="0">
      <text>
        <r>
          <rPr>
            <sz val="10"/>
            <color rgb="FF000000"/>
            <rFont val="Arial"/>
          </rPr>
          <t>synthesis paper</t>
        </r>
      </text>
    </comment>
    <comment ref="W44" authorId="0">
      <text>
        <r>
          <rPr>
            <sz val="10"/>
            <color rgb="FF000000"/>
            <rFont val="Arial"/>
          </rPr>
          <t>Student Teacher Evaluation. BP, KK</t>
        </r>
      </text>
    </comment>
    <comment ref="Q45" authorId="0">
      <text>
        <r>
          <rPr>
            <sz val="10"/>
            <color rgb="FF000000"/>
            <rFont val="Arial"/>
          </rPr>
          <t>reading reflections, personal profile, synthesis paper</t>
        </r>
      </text>
    </comment>
    <comment ref="W45" authorId="0">
      <text>
        <r>
          <rPr>
            <sz val="10"/>
            <color rgb="FF000000"/>
            <rFont val="Arial"/>
          </rPr>
          <t>SPED eval.,Student Teacher Evaluation. BP, KK</t>
        </r>
      </text>
    </comment>
    <comment ref="K46" authorId="0">
      <text>
        <r>
          <rPr>
            <sz val="10"/>
            <color rgb="FF000000"/>
            <rFont val="Arial"/>
          </rPr>
          <t>CBMs</t>
        </r>
      </text>
    </comment>
    <comment ref="N46" authorId="0">
      <text>
        <r>
          <rPr>
            <sz val="10"/>
            <color rgb="FF000000"/>
            <rFont val="Arial"/>
          </rPr>
          <t>Feedback verbally and in writing given weekly</t>
        </r>
      </text>
    </comment>
    <comment ref="T46" authorId="0">
      <text>
        <r>
          <rPr>
            <sz val="10"/>
            <color rgb="FF000000"/>
            <rFont val="Arial"/>
          </rPr>
          <t>data charts in strategy file</t>
        </r>
      </text>
    </comment>
    <comment ref="W46" authorId="0">
      <text>
        <r>
          <rPr>
            <sz val="10"/>
            <color rgb="FF000000"/>
            <rFont val="Arial"/>
          </rPr>
          <t>Student Teacher Evaluation. BP, KK</t>
        </r>
      </text>
    </comment>
    <comment ref="H49" authorId="0">
      <text>
        <r>
          <rPr>
            <sz val="10"/>
            <color rgb="FF000000"/>
            <rFont val="Arial"/>
          </rPr>
          <t>PRACTICUM REFLECTIONS</t>
        </r>
      </text>
    </comment>
    <comment ref="Q49" authorId="0">
      <text>
        <r>
          <rPr>
            <sz val="10"/>
            <color rgb="FF000000"/>
            <rFont val="Arial"/>
          </rPr>
          <t>field trip reflection, group presentation</t>
        </r>
      </text>
    </comment>
    <comment ref="T49" authorId="0">
      <text>
        <r>
          <rPr>
            <sz val="10"/>
            <color rgb="FF000000"/>
            <rFont val="Arial"/>
          </rPr>
          <t>teaching strategy, field trip</t>
        </r>
      </text>
    </comment>
    <comment ref="W49" authorId="0">
      <text>
        <r>
          <rPr>
            <sz val="10"/>
            <color rgb="FF000000"/>
            <rFont val="Arial"/>
          </rPr>
          <t>Student Teacher Evaluation, Supervisor Feedback.  (BP, KK)</t>
        </r>
      </text>
    </comment>
    <comment ref="H50" authorId="0">
      <text>
        <r>
          <rPr>
            <sz val="10"/>
            <color rgb="FF000000"/>
            <rFont val="Arial"/>
          </rPr>
          <t>'WORD OF THE DAY' TO BEGIN CLASS REQUIRED OF EACH STUDENT</t>
        </r>
      </text>
    </comment>
    <comment ref="W50" authorId="0">
      <text>
        <r>
          <rPr>
            <sz val="10"/>
            <color rgb="FF000000"/>
            <rFont val="Arial"/>
          </rPr>
          <t>Student Teacher Evaluation, Supervisor Feedback.  (BP, KK)</t>
        </r>
      </text>
    </comment>
    <comment ref="H51" authorId="0">
      <text>
        <r>
          <rPr>
            <sz val="10"/>
            <color rgb="FF000000"/>
            <rFont val="Arial"/>
          </rPr>
          <t>SPECIAL OLYMPICS PRACTICUM AND 'WORD OF THE DAY'</t>
        </r>
      </text>
    </comment>
    <comment ref="W51" authorId="0">
      <text>
        <r>
          <rPr>
            <sz val="10"/>
            <color rgb="FF000000"/>
            <rFont val="Arial"/>
          </rPr>
          <t>Student Teacher Evaluation, Supervisor Feedback.  (BP, KK)</t>
        </r>
      </text>
    </comment>
    <comment ref="Q52" authorId="0">
      <text>
        <r>
          <rPr>
            <sz val="10"/>
            <color rgb="FF000000"/>
            <rFont val="Arial"/>
          </rPr>
          <t>group presentation</t>
        </r>
      </text>
    </comment>
    <comment ref="T52" authorId="0">
      <text>
        <r>
          <rPr>
            <sz val="10"/>
            <color rgb="FF000000"/>
            <rFont val="Arial"/>
          </rPr>
          <t>group participation grade, IEP, meeting</t>
        </r>
      </text>
    </comment>
    <comment ref="W52" authorId="0">
      <text>
        <r>
          <rPr>
            <sz val="10"/>
            <color rgb="FF000000"/>
            <rFont val="Arial"/>
          </rPr>
          <t>Student Teacher Evaluation, Supervisor Feedback.  (BP, KK)</t>
        </r>
      </text>
    </comment>
    <comment ref="Q53" authorId="0">
      <text>
        <r>
          <rPr>
            <sz val="10"/>
            <color rgb="FF000000"/>
            <rFont val="Arial"/>
          </rPr>
          <t>field trip reflection</t>
        </r>
      </text>
    </comment>
    <comment ref="T53" authorId="0">
      <text>
        <r>
          <rPr>
            <sz val="10"/>
            <color rgb="FF000000"/>
            <rFont val="Arial"/>
          </rPr>
          <t>field trip, IEP meeting</t>
        </r>
      </text>
    </comment>
    <comment ref="W53" authorId="0">
      <text>
        <r>
          <rPr>
            <sz val="10"/>
            <color rgb="FF000000"/>
            <rFont val="Arial"/>
          </rPr>
          <t>Student Teacher Evaluation, Supervisor Feedback.  (BP, KK)</t>
        </r>
      </text>
    </comment>
    <comment ref="H54" authorId="0">
      <text>
        <r>
          <rPr>
            <sz val="10"/>
            <color rgb="FF000000"/>
            <rFont val="Arial"/>
          </rPr>
          <t>COACH SPECIAL OLYMPICS</t>
        </r>
      </text>
    </comment>
    <comment ref="T54" authorId="0">
      <text>
        <r>
          <rPr>
            <sz val="10"/>
            <color rgb="FF000000"/>
            <rFont val="Arial"/>
          </rPr>
          <t>Thematic unit</t>
        </r>
      </text>
    </comment>
    <comment ref="W54" authorId="0">
      <text>
        <r>
          <rPr>
            <sz val="10"/>
            <color rgb="FF000000"/>
            <rFont val="Arial"/>
          </rPr>
          <t>Student Teacher Evaluation, Supervisor Feedback.  (BP, KK)</t>
        </r>
      </text>
    </comment>
    <comment ref="Q55" authorId="0">
      <text>
        <r>
          <rPr>
            <sz val="10"/>
            <color rgb="FF000000"/>
            <rFont val="Arial"/>
          </rPr>
          <t>reading reflections</t>
        </r>
      </text>
    </comment>
    <comment ref="W55" authorId="0">
      <text>
        <r>
          <rPr>
            <sz val="10"/>
            <color rgb="FF000000"/>
            <rFont val="Arial"/>
          </rPr>
          <t>SPED eval., Student teacher evaluation</t>
        </r>
      </text>
    </comment>
    <comment ref="H57" authorId="0">
      <text>
        <r>
          <rPr>
            <sz val="10"/>
            <color rgb="FF000000"/>
            <rFont val="Arial"/>
          </rPr>
          <t>SPECIAL OLYMPICS PRACTICUM</t>
        </r>
      </text>
    </comment>
    <comment ref="K57" authorId="0">
      <text>
        <r>
          <rPr>
            <sz val="10"/>
            <color rgb="FF000000"/>
            <rFont val="Arial"/>
          </rPr>
          <t>Presentations, group work</t>
        </r>
      </text>
    </comment>
    <comment ref="Q57" authorId="0">
      <text>
        <r>
          <rPr>
            <sz val="10"/>
            <color rgb="FF000000"/>
            <rFont val="Arial"/>
          </rPr>
          <t>field trip</t>
        </r>
      </text>
    </comment>
    <comment ref="T57" authorId="0">
      <text>
        <r>
          <rPr>
            <sz val="10"/>
            <color rgb="FF000000"/>
            <rFont val="Arial"/>
          </rPr>
          <t>field trip,IEP meeting</t>
        </r>
      </text>
    </comment>
    <comment ref="W57" authorId="0">
      <text>
        <r>
          <rPr>
            <sz val="10"/>
            <color rgb="FF000000"/>
            <rFont val="Arial"/>
          </rPr>
          <t>Student Teacher Evaluation, Supervisor Feedback.  (BP, KK)</t>
        </r>
      </text>
    </comment>
    <comment ref="H58" authorId="0">
      <text>
        <r>
          <rPr>
            <sz val="10"/>
            <color rgb="FF000000"/>
            <rFont val="Arial"/>
          </rPr>
          <t>WEEKLY ASSIGNMENTS</t>
        </r>
      </text>
    </comment>
    <comment ref="T58" authorId="0">
      <text>
        <r>
          <rPr>
            <sz val="10"/>
            <color rgb="FF000000"/>
            <rFont val="Arial"/>
          </rPr>
          <t>IEP meeting/paperwork</t>
        </r>
      </text>
    </comment>
    <comment ref="W58" authorId="0">
      <text>
        <r>
          <rPr>
            <sz val="10"/>
            <color rgb="FF000000"/>
            <rFont val="Arial"/>
          </rPr>
          <t>Student Teacher Evaluation, Supervisor Feedback.  (BP, KK)</t>
        </r>
      </text>
    </comment>
    <comment ref="N59" authorId="0">
      <text>
        <r>
          <rPr>
            <sz val="10"/>
            <color rgb="FF000000"/>
            <rFont val="Arial"/>
          </rPr>
          <t>Feedback weekly both verbal and written</t>
        </r>
      </text>
    </comment>
    <comment ref="Q59" authorId="0">
      <text>
        <r>
          <rPr>
            <sz val="10"/>
            <color rgb="FF000000"/>
            <rFont val="Arial"/>
          </rPr>
          <t>reading reflections, profiles, inventories, IEP goals, synthesis paper</t>
        </r>
      </text>
    </comment>
    <comment ref="T59" authorId="0">
      <text>
        <r>
          <rPr>
            <sz val="10"/>
            <color rgb="FF000000"/>
            <rFont val="Arial"/>
          </rPr>
          <t>teaching strategy, strategy file, thematic unit, IEP</t>
        </r>
      </text>
    </comment>
    <comment ref="W59" authorId="0">
      <text>
        <r>
          <rPr>
            <sz val="10"/>
            <color rgb="FF000000"/>
            <rFont val="Arial"/>
          </rPr>
          <t>Student Teacher Evaluation, Supervisor Feedback.  (BP, KK)</t>
        </r>
      </text>
    </comment>
    <comment ref="T60" authorId="0">
      <text>
        <r>
          <rPr>
            <sz val="10"/>
            <color rgb="FF000000"/>
            <rFont val="Arial"/>
          </rPr>
          <t>IEP paperwork/meeting</t>
        </r>
      </text>
    </comment>
    <comment ref="W60" authorId="0">
      <text>
        <r>
          <rPr>
            <sz val="10"/>
            <color rgb="FF000000"/>
            <rFont val="Arial"/>
          </rPr>
          <t>Student Teacher Evaluation, Supervisor Feedback.  (BP, KK)</t>
        </r>
      </text>
    </comment>
    <comment ref="H61" authorId="0">
      <text>
        <r>
          <rPr>
            <sz val="10"/>
            <color rgb="FF000000"/>
            <rFont val="Arial"/>
          </rPr>
          <t>SPECIAL OLYMPICS COACHING--MAINTAIN PERFORMANCE RECORDS</t>
        </r>
      </text>
    </comment>
    <comment ref="Q61" authorId="0">
      <text>
        <r>
          <rPr>
            <sz val="10"/>
            <color rgb="FF000000"/>
            <rFont val="Arial"/>
          </rPr>
          <t>Synthesis paper</t>
        </r>
      </text>
    </comment>
    <comment ref="T61" authorId="0">
      <text>
        <r>
          <rPr>
            <sz val="10"/>
            <color rgb="FF000000"/>
            <rFont val="Arial"/>
          </rPr>
          <t>data charts in strategy file, IEP paperwork</t>
        </r>
      </text>
    </comment>
    <comment ref="W61" authorId="0">
      <text>
        <r>
          <rPr>
            <sz val="10"/>
            <color rgb="FF000000"/>
            <rFont val="Arial"/>
          </rPr>
          <t>SPED eval.,TWS, Portfolio. (BP,KK)</t>
        </r>
      </text>
    </comment>
    <comment ref="H64" authorId="0">
      <text>
        <r>
          <rPr>
            <sz val="10"/>
            <color rgb="FF000000"/>
            <rFont val="Arial"/>
          </rPr>
          <t>PEER TEACH</t>
        </r>
      </text>
    </comment>
    <comment ref="N64" authorId="0">
      <text>
        <r>
          <rPr>
            <sz val="10"/>
            <color rgb="FF000000"/>
            <rFont val="Arial"/>
          </rPr>
          <t>Outside readings and written assignments</t>
        </r>
      </text>
    </comment>
    <comment ref="Q64" authorId="0">
      <text>
        <r>
          <rPr>
            <sz val="10"/>
            <color rgb="FF000000"/>
            <rFont val="Arial"/>
          </rPr>
          <t>IEP goals, synthesis paper</t>
        </r>
      </text>
    </comment>
    <comment ref="T64" authorId="0">
      <text>
        <r>
          <rPr>
            <sz val="10"/>
            <color rgb="FF000000"/>
            <rFont val="Arial"/>
          </rPr>
          <t>thematic unit</t>
        </r>
      </text>
    </comment>
    <comment ref="W64" authorId="0">
      <text>
        <r>
          <rPr>
            <sz val="10"/>
            <color rgb="FF000000"/>
            <rFont val="Arial"/>
          </rPr>
          <t>SPED eval.,Student Teacher Evaluation, Supervisor Feedback.  (BP, KK)</t>
        </r>
      </text>
    </comment>
    <comment ref="Q65" authorId="0">
      <text>
        <r>
          <rPr>
            <sz val="10"/>
            <color rgb="FF000000"/>
            <rFont val="Arial"/>
          </rPr>
          <t>group presentation</t>
        </r>
      </text>
    </comment>
    <comment ref="W65" authorId="0">
      <text>
        <r>
          <rPr>
            <sz val="10"/>
            <color rgb="FF000000"/>
            <rFont val="Arial"/>
          </rPr>
          <t>Student Teacher Evaluation, Supervisor Feedback.  (BP, KK)</t>
        </r>
      </text>
    </comment>
    <comment ref="N66" authorId="0">
      <text>
        <r>
          <rPr>
            <sz val="10"/>
            <color rgb="FF000000"/>
            <rFont val="Arial"/>
          </rPr>
          <t>Outside readings and written assignments</t>
        </r>
      </text>
    </comment>
    <comment ref="Q66" authorId="0">
      <text>
        <r>
          <rPr>
            <sz val="10"/>
            <color rgb="FF000000"/>
            <rFont val="Arial"/>
          </rPr>
          <t>IEP goals, synthesis paper</t>
        </r>
      </text>
    </comment>
    <comment ref="T66" authorId="0">
      <text>
        <r>
          <rPr>
            <sz val="10"/>
            <color rgb="FF000000"/>
            <rFont val="Arial"/>
          </rPr>
          <t>IEP goals, Thematic unit</t>
        </r>
      </text>
    </comment>
    <comment ref="W66" authorId="0">
      <text>
        <r>
          <rPr>
            <sz val="10"/>
            <color rgb="FF000000"/>
            <rFont val="Arial"/>
          </rPr>
          <t>SPED eval.,Lesson Planning. (BP, KK)</t>
        </r>
      </text>
    </comment>
    <comment ref="H67" authorId="0">
      <text>
        <r>
          <rPr>
            <sz val="10"/>
            <color rgb="FF000000"/>
            <rFont val="Arial"/>
          </rPr>
          <t>RESEARCH PAPER</t>
        </r>
      </text>
    </comment>
    <comment ref="Q67" authorId="0">
      <text>
        <r>
          <rPr>
            <sz val="10"/>
            <color rgb="FF000000"/>
            <rFont val="Arial"/>
          </rPr>
          <t>synthesis paper</t>
        </r>
      </text>
    </comment>
    <comment ref="T67" authorId="0">
      <text>
        <r>
          <rPr>
            <sz val="10"/>
            <color rgb="FF000000"/>
            <rFont val="Arial"/>
          </rPr>
          <t>teaching strategy and strategy file</t>
        </r>
      </text>
    </comment>
    <comment ref="W67" authorId="0">
      <text>
        <r>
          <rPr>
            <sz val="10"/>
            <color rgb="FF000000"/>
            <rFont val="Arial"/>
          </rPr>
          <t>SPED eval., Student Teacher Evaluation, Supervisor Feedback.  (BP, KK)</t>
        </r>
      </text>
    </comment>
    <comment ref="Q70" authorId="0">
      <text>
        <r>
          <rPr>
            <sz val="10"/>
            <color rgb="FF000000"/>
            <rFont val="Arial"/>
          </rPr>
          <t>field trip</t>
        </r>
      </text>
    </comment>
    <comment ref="T70" authorId="0">
      <text>
        <r>
          <rPr>
            <sz val="10"/>
            <color rgb="FF000000"/>
            <rFont val="Arial"/>
          </rPr>
          <t>field trip, group work</t>
        </r>
      </text>
    </comment>
    <comment ref="W70" authorId="0">
      <text>
        <r>
          <rPr>
            <sz val="10"/>
            <color rgb="FF000000"/>
            <rFont val="Arial"/>
          </rPr>
          <t>Student Teacher Evaluation, Supervisor Feedback.  (BP, KK)</t>
        </r>
      </text>
    </comment>
    <comment ref="H71" authorId="0">
      <text>
        <r>
          <rPr>
            <sz val="10"/>
            <color rgb="FF000000"/>
            <rFont val="Arial"/>
          </rPr>
          <t>COLLABORATIVE IN-CLASS ASSIGNMENTS AND PRESENTATION</t>
        </r>
      </text>
    </comment>
    <comment ref="K71" authorId="0">
      <text>
        <r>
          <rPr>
            <sz val="10"/>
            <color rgb="FF000000"/>
            <rFont val="Arial"/>
          </rPr>
          <t>Presentations, assessment administration</t>
        </r>
      </text>
    </comment>
    <comment ref="Q71" authorId="0">
      <text>
        <r>
          <rPr>
            <sz val="10"/>
            <color rgb="FF000000"/>
            <rFont val="Arial"/>
          </rPr>
          <t>group presentation, field trip</t>
        </r>
      </text>
    </comment>
    <comment ref="T71" authorId="0">
      <text>
        <r>
          <rPr>
            <sz val="10"/>
            <color rgb="FF000000"/>
            <rFont val="Arial"/>
          </rPr>
          <t>IEP meeting, field trip</t>
        </r>
      </text>
    </comment>
    <comment ref="W71" authorId="0">
      <text>
        <r>
          <rPr>
            <sz val="10"/>
            <color rgb="FF000000"/>
            <rFont val="Arial"/>
          </rPr>
          <t>SPED eval.,Student Teacher Evaluation, Supervisor Feedback.  (BP, KK)</t>
        </r>
      </text>
    </comment>
    <comment ref="Q72" authorId="0">
      <text>
        <r>
          <rPr>
            <sz val="10"/>
            <color rgb="FF000000"/>
            <rFont val="Arial"/>
          </rPr>
          <t>profiles, inventories, synthesis paper</t>
        </r>
      </text>
    </comment>
    <comment ref="T72" authorId="0">
      <text>
        <r>
          <rPr>
            <sz val="10"/>
            <color rgb="FF000000"/>
            <rFont val="Arial"/>
          </rPr>
          <t>IEP meeting</t>
        </r>
      </text>
    </comment>
    <comment ref="W72" authorId="0">
      <text>
        <r>
          <rPr>
            <sz val="10"/>
            <color rgb="FF000000"/>
            <rFont val="Arial"/>
          </rPr>
          <t>SPED eval., Student Teacher Evaluation, Supervisor Feedback.  (BP, KK)</t>
        </r>
      </text>
    </comment>
    <comment ref="H73" authorId="0">
      <text>
        <r>
          <rPr>
            <sz val="10"/>
            <color rgb="FF000000"/>
            <rFont val="Arial"/>
          </rPr>
          <t>SPECIAL OLYMPICS PRACTICUM</t>
        </r>
      </text>
    </comment>
    <comment ref="N73" authorId="0">
      <text>
        <r>
          <rPr>
            <sz val="10"/>
            <color rgb="FF000000"/>
            <rFont val="Arial"/>
          </rPr>
          <t>Invited speakers and discussions</t>
        </r>
      </text>
    </comment>
    <comment ref="W73" authorId="0">
      <text>
        <r>
          <rPr>
            <sz val="10"/>
            <color rgb="FF000000"/>
            <rFont val="Arial"/>
          </rPr>
          <t>WAR, Student Teacher Evaluation, Supervisor Feedback.  (BP KK)</t>
        </r>
      </text>
    </comment>
    <comment ref="W74" authorId="0">
      <text>
        <r>
          <rPr>
            <sz val="10"/>
            <color rgb="FF000000"/>
            <rFont val="Arial"/>
          </rPr>
          <t>Student Teacher Evaluation, Supervisor Feedback</t>
        </r>
      </text>
    </comment>
    <comment ref="T75" authorId="0">
      <text>
        <r>
          <rPr>
            <sz val="10"/>
            <color rgb="FF000000"/>
            <rFont val="Arial"/>
          </rPr>
          <t>IEP meeting</t>
        </r>
      </text>
    </comment>
    <comment ref="W75" authorId="0">
      <text>
        <r>
          <rPr>
            <sz val="10"/>
            <color rgb="FF000000"/>
            <rFont val="Arial"/>
          </rPr>
          <t>SPED eval., Student Teacher Evaluation, Supervisor Feedback.  (BP, KK)</t>
        </r>
      </text>
    </comment>
    <comment ref="H76" authorId="0">
      <text>
        <r>
          <rPr>
            <sz val="10"/>
            <color rgb="FF000000"/>
            <rFont val="Arial"/>
          </rPr>
          <t>SPECIAL OLYMPICS PRACTICUM</t>
        </r>
      </text>
    </comment>
    <comment ref="N76" authorId="0">
      <text>
        <r>
          <rPr>
            <sz val="10"/>
            <color rgb="FF000000"/>
            <rFont val="Arial"/>
          </rPr>
          <t>Speakers, discussions and written assignments</t>
        </r>
      </text>
    </comment>
    <comment ref="T76" authorId="0">
      <text>
        <r>
          <rPr>
            <sz val="10"/>
            <color rgb="FF000000"/>
            <rFont val="Arial"/>
          </rPr>
          <t>IEP meeting</t>
        </r>
      </text>
    </comment>
    <comment ref="W76" authorId="0">
      <text>
        <r>
          <rPr>
            <sz val="10"/>
            <color rgb="FF000000"/>
            <rFont val="Arial"/>
          </rPr>
          <t>WAR, Student Teacher Evaluation, Supervisor Feedback.  (BP KK)</t>
        </r>
      </text>
    </comment>
    <comment ref="N78" authorId="0">
      <text>
        <r>
          <rPr>
            <sz val="10"/>
            <color rgb="FF000000"/>
            <rFont val="Arial"/>
          </rPr>
          <t>Require written behavioral plans</t>
        </r>
      </text>
    </comment>
    <comment ref="W78" authorId="0">
      <text>
        <r>
          <rPr>
            <sz val="10"/>
            <color rgb="FF000000"/>
            <rFont val="Arial"/>
          </rPr>
          <t>Student Teacher Evaluation, Supervisor Feedback.  (BP, KK)</t>
        </r>
      </text>
    </comment>
    <comment ref="N79" authorId="0">
      <text>
        <r>
          <rPr>
            <sz val="10"/>
            <color rgb="FF000000"/>
            <rFont val="Arial"/>
          </rPr>
          <t>Outside readings, quizzes and exams</t>
        </r>
      </text>
    </comment>
    <comment ref="Q79" authorId="0">
      <text>
        <r>
          <rPr>
            <sz val="10"/>
            <color rgb="FF000000"/>
            <rFont val="Arial"/>
          </rPr>
          <t>Synthesis paper, profiles, inventories, IEP goals</t>
        </r>
      </text>
    </comment>
    <comment ref="T79" authorId="0">
      <text>
        <r>
          <rPr>
            <sz val="10"/>
            <color rgb="FF000000"/>
            <rFont val="Arial"/>
          </rPr>
          <t>Thematic Unit</t>
        </r>
      </text>
    </comment>
    <comment ref="W79" authorId="0">
      <text>
        <r>
          <rPr>
            <sz val="10"/>
            <color rgb="FF000000"/>
            <rFont val="Arial"/>
          </rPr>
          <t>SPED eval.,Student Teacher Evaluation, Supervisor Feedback.  (BP, KK)</t>
        </r>
      </text>
    </comment>
    <comment ref="H80" authorId="0">
      <text>
        <r>
          <rPr>
            <sz val="10"/>
            <color rgb="FF000000"/>
            <rFont val="Arial"/>
          </rPr>
          <t>SPECIAL OLYMPICS PRACTICUM</t>
        </r>
      </text>
    </comment>
    <comment ref="T80" authorId="0">
      <text>
        <r>
          <rPr>
            <sz val="10"/>
            <color rgb="FF000000"/>
            <rFont val="Arial"/>
          </rPr>
          <t>IEP meeting</t>
        </r>
      </text>
    </comment>
    <comment ref="W80" authorId="0">
      <text>
        <r>
          <rPr>
            <sz val="10"/>
            <color rgb="FF000000"/>
            <rFont val="Arial"/>
          </rPr>
          <t>Student Teacher Evaluation, Supervisor Feedback.  (BP, KK)</t>
        </r>
      </text>
    </comment>
    <comment ref="H81" authorId="0">
      <text>
        <r>
          <rPr>
            <sz val="10"/>
            <color rgb="FF000000"/>
            <rFont val="Arial"/>
          </rPr>
          <t>SPECIAL OLYMPICS PRACTICUM</t>
        </r>
      </text>
    </comment>
    <comment ref="T81" authorId="0">
      <text>
        <r>
          <rPr>
            <sz val="10"/>
            <color rgb="FF000000"/>
            <rFont val="Arial"/>
          </rPr>
          <t>IEP meeting</t>
        </r>
      </text>
    </comment>
    <comment ref="W81" authorId="0">
      <text>
        <r>
          <rPr>
            <sz val="10"/>
            <color rgb="FF000000"/>
            <rFont val="Arial"/>
          </rPr>
          <t>Student Teacher Evaluation, Supervisor Feedback.  (BP, KK)</t>
        </r>
      </text>
    </comment>
    <comment ref="N83" authorId="0">
      <text>
        <r>
          <rPr>
            <sz val="10"/>
            <color rgb="FF000000"/>
            <rFont val="Arial"/>
          </rPr>
          <t xml:space="preserve">Weekly grades on quizzes and outside assignments
</t>
        </r>
      </text>
    </comment>
    <comment ref="T83" authorId="0">
      <text>
        <r>
          <rPr>
            <sz val="10"/>
            <color rgb="FF000000"/>
            <rFont val="Arial"/>
          </rPr>
          <t>IEP</t>
        </r>
      </text>
    </comment>
    <comment ref="W83" authorId="0">
      <text>
        <r>
          <rPr>
            <sz val="10"/>
            <color rgb="FF000000"/>
            <rFont val="Arial"/>
          </rPr>
          <t>Student Teacher Evaluation, Supervisor Feedback.  (BP, KK)</t>
        </r>
      </text>
    </comment>
    <comment ref="H84" authorId="0">
      <text>
        <r>
          <rPr>
            <sz val="10"/>
            <color rgb="FF000000"/>
            <rFont val="Arial"/>
          </rPr>
          <t>IN-CLASS TEACHING SITUATIONS UTILIZING ADAPTED PE EQUIPMENT</t>
        </r>
      </text>
    </comment>
    <comment ref="K84" authorId="0">
      <text>
        <r>
          <rPr>
            <sz val="10"/>
            <color rgb="FF000000"/>
            <rFont val="Arial"/>
          </rPr>
          <t>CBMs, IEP projec</t>
        </r>
      </text>
    </comment>
    <comment ref="T84" authorId="0">
      <text>
        <r>
          <rPr>
            <sz val="10"/>
            <color rgb="FF000000"/>
            <rFont val="Arial"/>
          </rPr>
          <t>Teaching strategies, strategy file</t>
        </r>
      </text>
    </comment>
    <comment ref="W84" authorId="0">
      <text>
        <r>
          <rPr>
            <sz val="10"/>
            <color rgb="FF000000"/>
            <rFont val="Arial"/>
          </rPr>
          <t>Student Teacher Evaluation, Supervisor Feedback.  (BP, KK)</t>
        </r>
      </text>
    </comment>
    <comment ref="W85" authorId="0">
      <text>
        <r>
          <rPr>
            <sz val="10"/>
            <color rgb="FF000000"/>
            <rFont val="Arial"/>
          </rPr>
          <t>WAR, Student Teacher Evaluation, Supervisor Feedback.  (BP, KK)</t>
        </r>
      </text>
    </comment>
    <comment ref="T90" authorId="0">
      <text>
        <r>
          <rPr>
            <sz val="10"/>
            <color rgb="FF000000"/>
            <rFont val="Arial"/>
          </rPr>
          <t>IEP meeting</t>
        </r>
      </text>
    </comment>
    <comment ref="G91" authorId="0">
      <text>
        <r>
          <rPr>
            <sz val="10"/>
            <color rgb="FF000000"/>
            <rFont val="Arial"/>
          </rPr>
          <t>SPECIAL OLYMPICS PRACTICUM</t>
        </r>
      </text>
    </comment>
    <comment ref="W91" authorId="0">
      <text>
        <r>
          <rPr>
            <sz val="10"/>
            <color rgb="FF000000"/>
            <rFont val="Arial"/>
          </rPr>
          <t>Student Teacher Evaluation, Supervisor Feedback.  (BP, KK)</t>
        </r>
      </text>
    </comment>
    <comment ref="T92" authorId="0">
      <text>
        <r>
          <rPr>
            <sz val="10"/>
            <color rgb="FF000000"/>
            <rFont val="Arial"/>
          </rPr>
          <t>IEP paperwork, data charts</t>
        </r>
      </text>
    </comment>
    <comment ref="W92" authorId="0">
      <text>
        <r>
          <rPr>
            <sz val="10"/>
            <color rgb="FF000000"/>
            <rFont val="Arial"/>
          </rPr>
          <t>SPED eval.</t>
        </r>
      </text>
    </comment>
    <comment ref="W93" authorId="0">
      <text>
        <r>
          <rPr>
            <sz val="10"/>
            <color rgb="FF000000"/>
            <rFont val="Arial"/>
          </rPr>
          <t>Student teaching evaluation</t>
        </r>
      </text>
    </comment>
    <comment ref="E97" authorId="0">
      <text>
        <r>
          <rPr>
            <sz val="10"/>
            <color rgb="FF000000"/>
            <rFont val="Arial"/>
          </rPr>
          <t>Tests, quizes, and a paper.</t>
        </r>
      </text>
    </comment>
    <comment ref="N97" authorId="0">
      <text>
        <r>
          <rPr>
            <sz val="10"/>
            <color rgb="FF000000"/>
            <rFont val="Arial"/>
          </rPr>
          <t>Text, Outside assignments, quizzes, exams</t>
        </r>
      </text>
    </comment>
    <comment ref="Q97" authorId="0">
      <text>
        <r>
          <rPr>
            <sz val="10"/>
            <color rgb="FF000000"/>
            <rFont val="Arial"/>
          </rPr>
          <t>reading reflections, synthesis paper, quizzes</t>
        </r>
      </text>
    </comment>
    <comment ref="T97" authorId="0">
      <text>
        <r>
          <rPr>
            <sz val="10"/>
            <color rgb="FF000000"/>
            <rFont val="Arial"/>
          </rPr>
          <t>reading reflections, strategy file, teaching strategy, thematic unit</t>
        </r>
      </text>
    </comment>
    <comment ref="W97" authorId="0">
      <text>
        <r>
          <rPr>
            <sz val="10"/>
            <color rgb="FF000000"/>
            <rFont val="Arial"/>
          </rPr>
          <t>SPED eval.,Student Teacher Evaluation, Supervisor Feedback.  (BP, KK)</t>
        </r>
      </text>
    </comment>
    <comment ref="N98" authorId="0">
      <text>
        <r>
          <rPr>
            <sz val="10"/>
            <color rgb="FF000000"/>
            <rFont val="Arial"/>
          </rPr>
          <t>Outside readings and written assignments</t>
        </r>
      </text>
    </comment>
    <comment ref="Q98" authorId="0">
      <text>
        <r>
          <rPr>
            <sz val="10"/>
            <color rgb="FF000000"/>
            <rFont val="Arial"/>
          </rPr>
          <t>IEP goals, synthesis paper</t>
        </r>
      </text>
    </comment>
    <comment ref="T98" authorId="0">
      <text>
        <r>
          <rPr>
            <sz val="10"/>
            <color rgb="FF000000"/>
            <rFont val="Arial"/>
          </rPr>
          <t>strategy file, thematic unit, teaching strategies</t>
        </r>
      </text>
    </comment>
    <comment ref="W98" authorId="0">
      <text>
        <r>
          <rPr>
            <sz val="10"/>
            <color rgb="FF000000"/>
            <rFont val="Arial"/>
          </rPr>
          <t>Student Teacher Evaluation, Supervisor Feedback.  (BP, KK)</t>
        </r>
      </text>
    </comment>
    <comment ref="G101" authorId="0">
      <text>
        <r>
          <rPr>
            <sz val="10"/>
            <color rgb="FF000000"/>
            <rFont val="Arial"/>
          </rPr>
          <t>PRACTICUM REFLECTION</t>
        </r>
      </text>
    </comment>
    <comment ref="H101" authorId="0">
      <text>
        <r>
          <rPr>
            <sz val="10"/>
            <color rgb="FF000000"/>
            <rFont val="Arial"/>
          </rPr>
          <t>PRACTICUM REFLECTION</t>
        </r>
      </text>
    </comment>
    <comment ref="K101" authorId="0">
      <text>
        <r>
          <rPr>
            <sz val="10"/>
            <color rgb="FF000000"/>
            <rFont val="Arial"/>
          </rPr>
          <t>chapter assignments</t>
        </r>
      </text>
    </comment>
    <comment ref="Q101" authorId="0">
      <text>
        <r>
          <rPr>
            <sz val="10"/>
            <color rgb="FF000000"/>
            <rFont val="Arial"/>
          </rPr>
          <t>research paper, group presentation, field trip reflection</t>
        </r>
      </text>
    </comment>
    <comment ref="T101" authorId="0">
      <text>
        <r>
          <rPr>
            <sz val="10"/>
            <color rgb="FF000000"/>
            <rFont val="Arial"/>
          </rPr>
          <t>field trip, strategy file</t>
        </r>
      </text>
    </comment>
    <comment ref="W101" authorId="0">
      <text>
        <r>
          <rPr>
            <sz val="10"/>
            <color rgb="FF000000"/>
            <rFont val="Arial"/>
          </rPr>
          <t>SPED eval., Student teaching eval.</t>
        </r>
      </text>
    </comment>
    <comment ref="H102" authorId="0">
      <text>
        <r>
          <rPr>
            <sz val="10"/>
            <color rgb="FF000000"/>
            <rFont val="Arial"/>
          </rPr>
          <t>PRACTICUM REFLECTION</t>
        </r>
      </text>
    </comment>
    <comment ref="K102" authorId="0">
      <text>
        <r>
          <rPr>
            <sz val="10"/>
            <color rgb="FF000000"/>
            <rFont val="Arial"/>
          </rPr>
          <t>chapter assignments, presentation</t>
        </r>
      </text>
    </comment>
    <comment ref="W102" authorId="0">
      <text>
        <r>
          <rPr>
            <sz val="10"/>
            <color rgb="FF000000"/>
            <rFont val="Arial"/>
          </rPr>
          <t>Lesson Planning, WAR.  (BP KK)</t>
        </r>
      </text>
    </comment>
    <comment ref="W103" authorId="0">
      <text>
        <r>
          <rPr>
            <sz val="10"/>
            <color rgb="FF000000"/>
            <rFont val="Arial"/>
          </rPr>
          <t>SPED eval., Student Teacher Evaluation, Supervisor Feedback.  (BP, KK)</t>
        </r>
      </text>
    </comment>
    <comment ref="W106" authorId="0">
      <text>
        <r>
          <rPr>
            <sz val="10"/>
            <color rgb="FF000000"/>
            <rFont val="Arial"/>
          </rPr>
          <t>Portfolio. (BP KK)</t>
        </r>
      </text>
    </comment>
    <comment ref="H107" authorId="0">
      <text>
        <r>
          <rPr>
            <sz val="10"/>
            <color rgb="FF000000"/>
            <rFont val="Arial"/>
          </rPr>
          <t>GROUP PRESENTATION AND GROUP COACHING ACTIVITITES FOR SPECIAL OLYMPICS</t>
        </r>
      </text>
    </comment>
    <comment ref="K107" authorId="0">
      <text>
        <r>
          <rPr>
            <sz val="10"/>
            <color rgb="FF000000"/>
            <rFont val="Arial"/>
          </rPr>
          <t>presentations</t>
        </r>
      </text>
    </comment>
    <comment ref="T107" authorId="0">
      <text>
        <r>
          <rPr>
            <sz val="10"/>
            <color rgb="FF000000"/>
            <rFont val="Arial"/>
          </rPr>
          <t>IEP meeting</t>
        </r>
      </text>
    </comment>
    <comment ref="W107" authorId="0">
      <text>
        <r>
          <rPr>
            <sz val="10"/>
            <color rgb="FF000000"/>
            <rFont val="Arial"/>
          </rPr>
          <t>SPED eval.,Student Teacher Evaluation, Supervisor Feedback.  (BP, KK)</t>
        </r>
      </text>
    </comment>
    <comment ref="W108" authorId="0">
      <text>
        <r>
          <rPr>
            <sz val="10"/>
            <color rgb="FF000000"/>
            <rFont val="Arial"/>
          </rPr>
          <t>Portfolio. (BP KK)</t>
        </r>
      </text>
    </comment>
  </commentList>
</comments>
</file>

<file path=xl/comments9.xml><?xml version="1.0" encoding="utf-8"?>
<comments xmlns="http://schemas.openxmlformats.org/spreadsheetml/2006/main">
  <authors>
    <author/>
  </authors>
  <commentList>
    <comment ref="FE10" authorId="0">
      <text>
        <r>
          <rPr>
            <sz val="10"/>
            <color rgb="FF000000"/>
            <rFont val="Arial"/>
          </rPr>
          <t>Lesson Plans, presentations. (KK)</t>
        </r>
      </text>
    </comment>
    <comment ref="FE12" authorId="0">
      <text>
        <r>
          <rPr>
            <sz val="10"/>
            <color rgb="FF000000"/>
            <rFont val="Arial"/>
          </rPr>
          <t>Lesson Plans, presentations. (KK)</t>
        </r>
      </text>
    </comment>
    <comment ref="FE15" authorId="0">
      <text>
        <r>
          <rPr>
            <sz val="10"/>
            <color rgb="FF000000"/>
            <rFont val="Arial"/>
          </rPr>
          <t>Unit plan for faith integration.  (KK)</t>
        </r>
      </text>
    </comment>
    <comment ref="EY16" authorId="0">
      <text>
        <r>
          <rPr>
            <sz val="10"/>
            <color rgb="FF000000"/>
            <rFont val="Arial"/>
          </rPr>
          <t>Book review or responses to three journal articles.</t>
        </r>
      </text>
    </comment>
    <comment ref="FB16" authorId="0">
      <text>
        <r>
          <rPr>
            <sz val="10"/>
            <color rgb="FF000000"/>
            <rFont val="Arial"/>
          </rPr>
          <t>Book review or responses to three journal articles.</t>
        </r>
      </text>
    </comment>
    <comment ref="FE17" authorId="0">
      <text>
        <r>
          <rPr>
            <sz val="10"/>
            <color rgb="FF000000"/>
            <rFont val="Arial"/>
          </rPr>
          <t>Lesson plans, unit plan, presentations.  (KK)</t>
        </r>
      </text>
    </comment>
    <comment ref="FE20" authorId="0">
      <text>
        <r>
          <rPr>
            <sz val="10"/>
            <color rgb="FF000000"/>
            <rFont val="Arial"/>
          </rPr>
          <t>Lesson plans, unit plan, presentations.  (KK)</t>
        </r>
      </text>
    </comment>
    <comment ref="FE21" authorId="0">
      <text>
        <r>
          <rPr>
            <sz val="10"/>
            <color rgb="FF000000"/>
            <rFont val="Arial"/>
          </rPr>
          <t>Devotion. (KK)</t>
        </r>
      </text>
    </comment>
    <comment ref="FE22" authorId="0">
      <text>
        <r>
          <rPr>
            <sz val="10"/>
            <color rgb="FF000000"/>
            <rFont val="Arial"/>
          </rPr>
          <t>Devotion with feedback from peers and instructor. (KK)</t>
        </r>
      </text>
    </comment>
    <comment ref="FE23" authorId="0">
      <text>
        <r>
          <rPr>
            <sz val="10"/>
            <color rgb="FF000000"/>
            <rFont val="Arial"/>
          </rPr>
          <t>Experiential learning with direct feedback.  (KK)</t>
        </r>
      </text>
    </comment>
    <comment ref="FE24" authorId="0">
      <text>
        <r>
          <rPr>
            <sz val="10"/>
            <color rgb="FF000000"/>
            <rFont val="Arial"/>
          </rPr>
          <t>Experiential learning with direct feedback.  (KK)</t>
        </r>
      </text>
    </comment>
    <comment ref="FE25" authorId="0">
      <text>
        <r>
          <rPr>
            <sz val="10"/>
            <color rgb="FF000000"/>
            <rFont val="Arial"/>
          </rPr>
          <t>Internet and projector used in every session. (KK)</t>
        </r>
      </text>
    </comment>
    <comment ref="FE27" authorId="0">
      <text>
        <r>
          <rPr>
            <sz val="10"/>
            <color rgb="FF000000"/>
            <rFont val="Arial"/>
          </rPr>
          <t>Internet and projector used in every session. (KK)</t>
        </r>
      </text>
    </comment>
    <comment ref="FE29" authorId="0">
      <text>
        <r>
          <rPr>
            <sz val="10"/>
            <color rgb="FF000000"/>
            <rFont val="Arial"/>
          </rPr>
          <t>Lesson Planning, Unit Planning for Faith Integration.  (KK)</t>
        </r>
      </text>
    </comment>
    <comment ref="FE30" authorId="0">
      <text>
        <r>
          <rPr>
            <sz val="10"/>
            <color rgb="FF000000"/>
            <rFont val="Arial"/>
          </rPr>
          <t>Devotion plan. (KK)</t>
        </r>
      </text>
    </comment>
    <comment ref="FE32" authorId="0">
      <text>
        <r>
          <rPr>
            <sz val="10"/>
            <color rgb="FF000000"/>
            <rFont val="Arial"/>
          </rPr>
          <t>Timed devotion and children's message (KK)</t>
        </r>
      </text>
    </comment>
    <comment ref="FE37" authorId="0">
      <text>
        <r>
          <rPr>
            <sz val="10"/>
            <color rgb="FF000000"/>
            <rFont val="Arial"/>
          </rPr>
          <t>Verbal feedback on prensentations.  Feedback on lesson plans and unit palns. (KK)</t>
        </r>
      </text>
    </comment>
    <comment ref="FE38" authorId="0">
      <text>
        <r>
          <rPr>
            <sz val="10"/>
            <color rgb="FF000000"/>
            <rFont val="Arial"/>
          </rPr>
          <t>Continuous feedback and final examination.  (KK)</t>
        </r>
      </text>
    </comment>
    <comment ref="FE45" authorId="0">
      <text>
        <r>
          <rPr>
            <sz val="10"/>
            <color rgb="FF000000"/>
            <rFont val="Arial"/>
          </rPr>
          <t>Mid-term feedback. (KK)</t>
        </r>
      </text>
    </comment>
    <comment ref="FE46" authorId="0">
      <text>
        <r>
          <rPr>
            <sz val="10"/>
            <color rgb="FF000000"/>
            <rFont val="Arial"/>
          </rPr>
          <t>Experiential learning with direct feedback. (KK)</t>
        </r>
      </text>
    </comment>
    <comment ref="EY50" authorId="0">
      <text>
        <r>
          <rPr>
            <sz val="10"/>
            <color rgb="FF000000"/>
            <rFont val="Arial"/>
          </rPr>
          <t xml:space="preserve">Written assignment making personal application of doctrine to their lives.
</t>
        </r>
      </text>
    </comment>
    <comment ref="FB50" authorId="0">
      <text>
        <r>
          <rPr>
            <sz val="10"/>
            <color rgb="FF000000"/>
            <rFont val="Arial"/>
          </rPr>
          <t>subtext to every examination</t>
        </r>
      </text>
    </comment>
    <comment ref="FE52" authorId="0">
      <text>
        <r>
          <rPr>
            <sz val="10"/>
            <color rgb="FF000000"/>
            <rFont val="Arial"/>
          </rPr>
          <t>Two observations with reports.  (KK)</t>
        </r>
      </text>
    </comment>
    <comment ref="FE53" authorId="0">
      <text>
        <r>
          <rPr>
            <sz val="10"/>
            <color rgb="FF000000"/>
            <rFont val="Arial"/>
          </rPr>
          <t>Two observations with reports.  (KK)</t>
        </r>
      </text>
    </comment>
    <comment ref="FE54" authorId="0">
      <text>
        <r>
          <rPr>
            <sz val="10"/>
            <color rgb="FF000000"/>
            <rFont val="Arial"/>
          </rPr>
          <t>Lesson plans and unit plan. (KK)</t>
        </r>
      </text>
    </comment>
    <comment ref="FE57" authorId="0">
      <text>
        <r>
          <rPr>
            <sz val="10"/>
            <color rgb="FF000000"/>
            <rFont val="Arial"/>
          </rPr>
          <t>Presentations and Field Experiences. (KK)</t>
        </r>
      </text>
    </comment>
    <comment ref="FE58" authorId="0">
      <text>
        <r>
          <rPr>
            <sz val="10"/>
            <color rgb="FF000000"/>
            <rFont val="Arial"/>
          </rPr>
          <t>Daily Attendance and Grade Sheets. (KK)</t>
        </r>
      </text>
    </comment>
    <comment ref="FE60" authorId="0">
      <text>
        <r>
          <rPr>
            <sz val="10"/>
            <color rgb="FF000000"/>
            <rFont val="Arial"/>
          </rPr>
          <t>Field Experience with Observation Report.</t>
        </r>
      </text>
    </comment>
    <comment ref="FE64" authorId="0">
      <text>
        <r>
          <rPr>
            <sz val="10"/>
            <color rgb="FF000000"/>
            <rFont val="Arial"/>
          </rPr>
          <t>Lesson plans, Unit Plans and delivery. (KK)</t>
        </r>
      </text>
    </comment>
    <comment ref="EY65" authorId="0">
      <text>
        <r>
          <rPr>
            <sz val="10"/>
            <color rgb="FF000000"/>
            <rFont val="Arial"/>
          </rPr>
          <t>Professional Journal Reviews</t>
        </r>
      </text>
    </comment>
    <comment ref="FB65" authorId="0">
      <text>
        <r>
          <rPr>
            <sz val="10"/>
            <color rgb="FF000000"/>
            <rFont val="Arial"/>
          </rPr>
          <t>Professional Journal Reviews</t>
        </r>
      </text>
    </comment>
    <comment ref="FE67" authorId="0">
      <text>
        <r>
          <rPr>
            <sz val="10"/>
            <color rgb="FF000000"/>
            <rFont val="Arial"/>
          </rPr>
          <t>Lesson Planning, Children's message, Devotion.</t>
        </r>
      </text>
    </comment>
    <comment ref="FE70" authorId="0">
      <text>
        <r>
          <rPr>
            <sz val="10"/>
            <color rgb="FF000000"/>
            <rFont val="Arial"/>
          </rPr>
          <t>Filed experience report.  (KK)</t>
        </r>
      </text>
    </comment>
    <comment ref="FE71" authorId="0">
      <text>
        <r>
          <rPr>
            <sz val="10"/>
            <color rgb="FF000000"/>
            <rFont val="Arial"/>
          </rPr>
          <t>Presentations</t>
        </r>
      </text>
    </comment>
    <comment ref="FE72" authorId="0">
      <text>
        <r>
          <rPr>
            <sz val="10"/>
            <color rgb="FF000000"/>
            <rFont val="Arial"/>
          </rPr>
          <t>Field Experiences Reports.  (KK)</t>
        </r>
      </text>
    </comment>
    <comment ref="FE73" authorId="0">
      <text>
        <r>
          <rPr>
            <sz val="10"/>
            <color rgb="FF000000"/>
            <rFont val="Arial"/>
          </rPr>
          <t xml:space="preserve">Field Experiences </t>
        </r>
      </text>
    </comment>
    <comment ref="EY83" authorId="0">
      <text>
        <r>
          <rPr>
            <sz val="10"/>
            <color rgb="FF000000"/>
            <rFont val="Arial"/>
          </rPr>
          <t>Exam Questions</t>
        </r>
      </text>
    </comment>
    <comment ref="FB83" authorId="0">
      <text>
        <r>
          <rPr>
            <sz val="10"/>
            <color rgb="FF000000"/>
            <rFont val="Arial"/>
          </rPr>
          <t>Exam questions</t>
        </r>
      </text>
    </comment>
    <comment ref="FE84" authorId="0">
      <text>
        <r>
          <rPr>
            <sz val="10"/>
            <color rgb="FF000000"/>
            <rFont val="Arial"/>
          </rPr>
          <t>Internet and projector in every session.  (KK)</t>
        </r>
      </text>
    </comment>
    <comment ref="EY87" authorId="0">
      <text>
        <r>
          <rPr>
            <sz val="10"/>
            <color rgb="FF000000"/>
            <rFont val="Arial"/>
          </rPr>
          <t>Students are asked to make application of Law and Gospel in assignments.</t>
        </r>
      </text>
    </comment>
    <comment ref="FE87" authorId="0">
      <text>
        <r>
          <rPr>
            <sz val="10"/>
            <color rgb="FF000000"/>
            <rFont val="Arial"/>
          </rPr>
          <t>Children's message, Unit Plan, Devotion, lesson planning. (KK)</t>
        </r>
      </text>
    </comment>
    <comment ref="EY88" authorId="0">
      <text>
        <r>
          <rPr>
            <sz val="10"/>
            <color rgb="FF000000"/>
            <rFont val="Arial"/>
          </rPr>
          <t>Papers written articulating the doctrine of the Sacraments.</t>
        </r>
      </text>
    </comment>
    <comment ref="FE89" authorId="0">
      <text>
        <r>
          <rPr>
            <sz val="10"/>
            <color rgb="FF000000"/>
            <rFont val="Arial"/>
          </rPr>
          <t>Faith Integration Plan.</t>
        </r>
      </text>
    </comment>
    <comment ref="EY97" authorId="0">
      <text>
        <r>
          <rPr>
            <sz val="10"/>
            <color rgb="FF000000"/>
            <rFont val="Arial"/>
          </rPr>
          <t>Exam questions, class discussion, writing assignments.</t>
        </r>
      </text>
    </comment>
    <comment ref="FB97" authorId="0">
      <text>
        <r>
          <rPr>
            <sz val="10"/>
            <color rgb="FF000000"/>
            <rFont val="Arial"/>
          </rPr>
          <t>Exam questions, class discussion, writing assignments.</t>
        </r>
      </text>
    </comment>
    <comment ref="EY98" authorId="0">
      <text>
        <r>
          <rPr>
            <sz val="10"/>
            <color rgb="FF000000"/>
            <rFont val="Arial"/>
          </rPr>
          <t>Insert note</t>
        </r>
      </text>
    </comment>
    <comment ref="FB98" authorId="0">
      <text>
        <r>
          <rPr>
            <sz val="10"/>
            <color rgb="FF000000"/>
            <rFont val="Arial"/>
          </rPr>
          <t>Exam questions</t>
        </r>
      </text>
    </comment>
    <comment ref="FE106" authorId="0">
      <text>
        <r>
          <rPr>
            <sz val="10"/>
            <color rgb="FF000000"/>
            <rFont val="Arial"/>
          </rPr>
          <t>LEA (KK)</t>
        </r>
      </text>
    </comment>
    <comment ref="FE107" authorId="0">
      <text>
        <r>
          <rPr>
            <sz val="10"/>
            <color rgb="FF000000"/>
            <rFont val="Arial"/>
          </rPr>
          <t>Peer Debriefing. (KK)</t>
        </r>
      </text>
    </comment>
    <comment ref="FE108" authorId="0">
      <text>
        <r>
          <rPr>
            <sz val="10"/>
            <color rgb="FF000000"/>
            <rFont val="Arial"/>
          </rPr>
          <t>Field experiences</t>
        </r>
      </text>
    </comment>
  </commentList>
</comments>
</file>

<file path=xl/sharedStrings.xml><?xml version="1.0" encoding="utf-8"?>
<sst xmlns="http://schemas.openxmlformats.org/spreadsheetml/2006/main" count="11133" uniqueCount="364">
  <si>
    <t>No Data</t>
  </si>
  <si>
    <t/>
  </si>
  <si>
    <t>Key to Course Codes:Column 1 Is it TAUGHT  (Blank) Not covered.  1. Minimal class coverage, e.g., topic introduction, no specific assessment. 3. Significant coverage in class, likely formative assessment. 5.  Comprehensive emphasis in class, major component to class assessment, likely summative assessment. Column 2: Is it assessed (Y or N). Column 3: Note contains data about assessment if present.</t>
  </si>
  <si>
    <t>Teacher Ed Core</t>
  </si>
  <si>
    <t>Secondary Ed</t>
  </si>
  <si>
    <t>Middle &amp; Secondary</t>
  </si>
  <si>
    <t>Middle Level</t>
  </si>
  <si>
    <t>Mid, Elem &amp; ECE</t>
  </si>
  <si>
    <t>Elementary</t>
  </si>
  <si>
    <t>Elem &amp; ECE</t>
  </si>
  <si>
    <t>Early Childhood</t>
  </si>
  <si>
    <t>Special Education</t>
  </si>
  <si>
    <t>LTD</t>
  </si>
  <si>
    <t>Conceptual Framework ID</t>
  </si>
  <si>
    <t>Curriculum Outcomes sorted according to Concordia Teacher Education Conceptual Framework</t>
  </si>
  <si>
    <t>Ed 101 Teaching as a profession</t>
  </si>
  <si>
    <t>ED101 Field Experience</t>
  </si>
  <si>
    <t>Ed 201 Intro to Education</t>
  </si>
  <si>
    <t>Ed Psy 210 Educational Psychology</t>
  </si>
  <si>
    <t>EDPS210 Field Experience</t>
  </si>
  <si>
    <t>Psy 324 Psychology of Except &amp; Multicu</t>
  </si>
  <si>
    <t>Psy324 Field Experience</t>
  </si>
  <si>
    <t>Theo 381 Christian Teachers Ministry</t>
  </si>
  <si>
    <t>Ed. 424 Teaching the Diverse Learner</t>
  </si>
  <si>
    <t>ED424 Field Experience</t>
  </si>
  <si>
    <t>Student Teaching 1 &amp; 2</t>
  </si>
  <si>
    <t>Ed 301 Principles of Secondary Education</t>
  </si>
  <si>
    <t>PSY 421 Psychology of Adolescence* Sec &amp; Mid</t>
  </si>
  <si>
    <t>Ed 470 Content Area Literacy  (Mid &amp; Sec)</t>
  </si>
  <si>
    <t>ED 470 Practicum (Mid &amp; Sec)</t>
  </si>
  <si>
    <t>ED470 Capstone Field Experience, (Mid &amp; Sec)</t>
  </si>
  <si>
    <t>Ed 37* Secondary Methods in Content Teaching Area (Mid &amp; Sec)</t>
  </si>
  <si>
    <t>Ed 211 Middle Level Seminar`</t>
  </si>
  <si>
    <t>Eng 392 Issues in Literature for Children &amp; Youth</t>
  </si>
  <si>
    <t>Psy 422 Psychology &amp; Development of the Young Adolecent</t>
  </si>
  <si>
    <t>Ed 401 Middle Level Instruction</t>
  </si>
  <si>
    <t>Middle Level Methods Block</t>
  </si>
  <si>
    <t>Ed 425 A English as  Second Language (Mid, ELEM, ECE)</t>
  </si>
  <si>
    <t>Art 301 Methods of Art Instruction</t>
  </si>
  <si>
    <t>Math 301 Concepts of Math part II</t>
  </si>
  <si>
    <t>HHP 363 Health Methods in the Elem &amp; Middle School</t>
  </si>
  <si>
    <t>HHP 364 PE Methods in Elem &amp; Middle School</t>
  </si>
  <si>
    <t>HHP364 Field Experience</t>
  </si>
  <si>
    <t>Ed 363 Elementary Teacher Methods</t>
  </si>
  <si>
    <t>Psy 212 Child Development &amp; Psychology</t>
  </si>
  <si>
    <t>Educ. 461 Literacy, Instruc. Assess. &amp; Intervention (Elem &amp; ECE)</t>
  </si>
  <si>
    <t>ED461 Practicum (Elem &amp; ECE)</t>
  </si>
  <si>
    <t>ED461 Capstone Field Experience</t>
  </si>
  <si>
    <t>Eng 391 Children's Literature</t>
  </si>
  <si>
    <t>Ed 330 Early Childhood Foundations &amp; Programs</t>
  </si>
  <si>
    <t>Ed 333 Primary Educ &amp; Literacy Development</t>
  </si>
  <si>
    <t>ED 333                       Field Experience</t>
  </si>
  <si>
    <t>Ed 331 Infants/ Toddlers: Devel., Curr., Teaching</t>
  </si>
  <si>
    <t>Ed 332 Early Childhood Curriculum &amp; methodology</t>
  </si>
  <si>
    <t>ED332 Field Experience</t>
  </si>
  <si>
    <t>Ed 430 School, Community &amp; Parent Involvement</t>
  </si>
  <si>
    <t>Ed 452 Early Childhood Prog, Organization and Mgmt.</t>
  </si>
  <si>
    <t>ECTA 170 American Sign language</t>
  </si>
  <si>
    <t>HHP 471 Adaptive Physical Activity</t>
  </si>
  <si>
    <t>Ed 314 Assessment, Evaluation and IEP</t>
  </si>
  <si>
    <t>Ed 315 Behavior Disorders and Intervention</t>
  </si>
  <si>
    <t>Ed 316 Teaching Students wih Moderate Disabilities</t>
  </si>
  <si>
    <t>Ed 317 Teaching Studetns with Learning Disabilities</t>
  </si>
  <si>
    <t>Ed 387 Special Education Student Teaching</t>
  </si>
  <si>
    <t>Theo 24*/5* Interp. Of the Scriptures</t>
  </si>
  <si>
    <t>Theo 361 Doc I</t>
  </si>
  <si>
    <t>Theo 362 Doc II</t>
  </si>
  <si>
    <t>Ed 362 Teaching the Christian Faith</t>
  </si>
  <si>
    <t>Space Holder</t>
  </si>
  <si>
    <t>Teaching Knoweldge</t>
  </si>
  <si>
    <t>Student Development  T-K1</t>
  </si>
  <si>
    <t>TK1-1</t>
  </si>
  <si>
    <t>Discuss issues centered on perspectives and principles underlying the education program Conceptual Framework</t>
  </si>
  <si>
    <t>N</t>
  </si>
  <si>
    <t>Y</t>
  </si>
  <si>
    <t>TK1-2</t>
  </si>
  <si>
    <t>Articulate a philosophy of education and developmental perspectives</t>
  </si>
  <si>
    <t>TK1-3</t>
  </si>
  <si>
    <t>Neb 1 A Possesses a strong command of the content and related instructional strategies in the discipline(s) he or she teaches, especially in the areas of vocabulary and comprehension.</t>
  </si>
  <si>
    <t>TK1-4</t>
  </si>
  <si>
    <t>Neb 1 B Understands research-based instructional approaches, strategies, assessments, and interventions.</t>
  </si>
  <si>
    <t>TK1-5</t>
  </si>
  <si>
    <t>Neb 1 C Understands the intellectual, social, emotional, and physical development of students, how they
learn, and how they differ.</t>
  </si>
  <si>
    <t>TK1-6</t>
  </si>
  <si>
    <t>Neb 1 D Understands the effect of cultural and societal influences on learning for each student</t>
  </si>
  <si>
    <t>TK1-7</t>
  </si>
  <si>
    <t>Neb  1 E Understands how national, state, and local standards impact teaching.</t>
  </si>
  <si>
    <t/>
  </si>
  <si>
    <t>TK1-8</t>
  </si>
  <si>
    <t>Neb 1 F Understands the components of an effective curriculum.</t>
  </si>
  <si>
    <t>TK1-9</t>
  </si>
  <si>
    <t>Identify and utilize information from professional organization.</t>
  </si>
  <si>
    <t>Y</t>
  </si>
  <si>
    <t>TK1-10</t>
  </si>
  <si>
    <t>Demonstrate the use of developmentally appropriate methods, materials/resources, and assessments in lesson planning.</t>
  </si>
  <si>
    <t>Teaching Skills</t>
  </si>
  <si>
    <t>Multiple Instructional Strategies T-S1</t>
  </si>
  <si>
    <t>TS1-1</t>
  </si>
  <si>
    <t>Select teaching methods and instructional interventions in light of student needs, abilities, curriculum and resources.</t>
  </si>
  <si>
    <t>y</t>
  </si>
  <si>
    <t>TS1-2</t>
  </si>
  <si>
    <t>Neb 2 C Uses a variety of appropriate, research-based teaching strategies including the use of technology.</t>
  </si>
  <si>
    <t>TS1-3</t>
  </si>
  <si>
    <t>Neb 4 D Assumes various roles in the instructional process appropriate to the content, purposes of instruction, and the needs of students.</t>
  </si>
  <si>
    <t>TS1-4</t>
  </si>
  <si>
    <t>Neb 4 E Engages students by using varied activities, assignments, groupings, structure, pacing, and a variety of instructional techniques such as direct instruction, inquiry, questioning, and discussion as appropriate for individual student achievement.</t>
  </si>
  <si>
    <t>TS1-5</t>
  </si>
  <si>
    <t>Neb 4 F Uses strategies that enable students to develop skills in critical thinking, creativity, and problem-solving.</t>
  </si>
  <si>
    <t>TS1-6</t>
  </si>
  <si>
    <t>Neb 2 E  Integrates a variety of resources, including technology, to provide challenging, motivating, and
engaging learning experiences.</t>
  </si>
  <si>
    <t>Planning TS-2</t>
  </si>
  <si>
    <t>TS2-1</t>
  </si>
  <si>
    <t>The teacher appropriately integrates technology in instruction and assessment.</t>
  </si>
  <si>
    <t>TS2-2</t>
  </si>
  <si>
    <t>Consider local culture and community standards in the development of curriculum and pedagogy.</t>
  </si>
  <si>
    <t>TS2-3</t>
  </si>
  <si>
    <t>Neb 2 A Develops coherent units, lessons, and activities that reflect high expectations and enable each student to achieve standards, learning goals, and instructional objectives.</t>
  </si>
  <si>
    <t>TS2-4</t>
  </si>
  <si>
    <t>Effectivly use hook, transition, main lesson, and conclusion.</t>
  </si>
  <si>
    <t>TS2-5</t>
  </si>
  <si>
    <t>Plan for assessment of critical outcomes, identifying method, tool, and grading system.</t>
  </si>
  <si>
    <t>TS2-6</t>
  </si>
  <si>
    <t>Plans for and utilizes allocated time effectively.</t>
  </si>
  <si>
    <t>TS2-7</t>
  </si>
  <si>
    <t>Neb 2 B Designs and adapts lessons based on student progress, assessment results, and interests.</t>
  </si>
  <si>
    <t>TS2-8</t>
  </si>
  <si>
    <t>Neb 2 D Considers students’ prior knowledge, abilities, and individual circumstances to ensure that instruction is differentiated, relevant to students, and rigorous.</t>
  </si>
  <si>
    <t>TS2-9</t>
  </si>
  <si>
    <t>Neb 4 B Modifies, adapts, and differentiates instruction and accommodations based on data analysis, observation, and student needs</t>
  </si>
  <si>
    <t>Assessment TS-3</t>
  </si>
  <si>
    <t>TS3-1</t>
  </si>
  <si>
    <t>Neb 5 A Develops and uses varied and appropriate assessments and accommodations based on instructional objectives and student needs.</t>
  </si>
  <si>
    <t>TS3-2</t>
  </si>
  <si>
    <t>Neb 5 B Uses both formative and summative assessments and the resulting data to inform instruction, monitor student progress over time, and provide meaningful feedback to each student.</t>
  </si>
  <si>
    <t>TS3-3</t>
  </si>
  <si>
    <t>Neb 5 C Seeks to assure that classroom-based assessment instruments and procedures are effective, free of bias, and appropriate to the developmental and linguistic capabilities of students.</t>
  </si>
  <si>
    <t>TS3-4</t>
  </si>
  <si>
    <t>Neb 5 D Develops or selects appropriate assessments and interprets the resulting data, both individually and with colleagues.</t>
  </si>
  <si>
    <t>TS3-5</t>
  </si>
  <si>
    <t>Neb 5  F Compiles and reports assessment data to accurately document student progress over time.</t>
  </si>
  <si>
    <t>Motivation &amp; Management   TS-4</t>
  </si>
  <si>
    <t>TS4-1</t>
  </si>
  <si>
    <t>Neb 3 B Ensures a safe and accessible environment.</t>
  </si>
  <si>
    <t>TS4-2</t>
  </si>
  <si>
    <t>Neb 3 C Establishes, communicates, and maintains effective routines, procedures, and clear standards of
conduct.</t>
  </si>
  <si>
    <t>TS4-3</t>
  </si>
  <si>
    <t>Neb 3 E Establishes high expectations that cultivate each learner’s self-motivation and encourage pride in
his/her genuine accomplishments.</t>
  </si>
  <si>
    <t>TS4-4</t>
  </si>
  <si>
    <t>Neb 5 E Uses strategies that enable students to set high expectations for personal achievement, and to assess, monitor, and reflect on their own work.</t>
  </si>
  <si>
    <t>Teaching Dispositions</t>
  </si>
  <si>
    <t>Passion for Teaching T-D1</t>
  </si>
  <si>
    <t>TD1-1</t>
  </si>
  <si>
    <t>Demonstrates a desire to teach and zeal for student growth.</t>
  </si>
  <si>
    <t>TD1-2</t>
  </si>
  <si>
    <t>Integrate the faith and communicate the Gospel (non-public)</t>
  </si>
  <si>
    <t>TD1-3</t>
  </si>
  <si>
    <t>Integrate principles of citizenship and sound Christian ethics (public)</t>
  </si>
  <si>
    <t>TD1-4</t>
  </si>
  <si>
    <t>Demonstrates enthusiasm in pre-professional classroom experiences.</t>
  </si>
  <si>
    <t>TD1-5</t>
  </si>
  <si>
    <t>Demonstrate initiative in participating in pre-professional experiences.</t>
  </si>
  <si>
    <t>TD1-6</t>
  </si>
  <si>
    <t>Exceeds minimal expectations in planning and implementing lessons</t>
  </si>
  <si>
    <t>TD1-7</t>
  </si>
  <si>
    <t>Neb 7 B Enthusiastically contributes to the continuous school improvement process.</t>
  </si>
  <si>
    <t>Personal Characteristics        TD-2</t>
  </si>
  <si>
    <t>TD2-1</t>
  </si>
  <si>
    <t>Demonstrate appropriate attitude, demeanor, communication, appearance and behavior in pre-professional experiences</t>
  </si>
  <si>
    <t>TD2-2</t>
  </si>
  <si>
    <t>Assumes personal responsibility for professional demands (e.g., deadlines, forms, punctuality, etc.)</t>
  </si>
  <si>
    <t>TD2-3</t>
  </si>
  <si>
    <t>Neb 1 G Accepts responsibility for the growth of student learning, development, and achievement.</t>
  </si>
  <si>
    <t>TD2-4</t>
  </si>
  <si>
    <t>Neb 6 E  Adheres to school policies, procedures, and regulations.</t>
  </si>
  <si>
    <t>TD2-5</t>
  </si>
  <si>
    <t>Neb 6 G  Maintains accurate records, documentation, and data.</t>
  </si>
  <si>
    <t>Leading Knowledge</t>
  </si>
  <si>
    <t>Content Pedagogy LD-K1</t>
  </si>
  <si>
    <t>LDK1-1</t>
  </si>
  <si>
    <t>Demonstrate subject area proficiency by designing and implementing specific learning experiences</t>
  </si>
  <si>
    <t>LDK1-2</t>
  </si>
  <si>
    <t>Keeps abreast of developments in his/her discipline and the broader field of education.</t>
  </si>
  <si>
    <t>LDK1-3</t>
  </si>
  <si>
    <t>Utilizes standards specific to his/her discipline</t>
  </si>
  <si>
    <t>LDK1-4</t>
  </si>
  <si>
    <t>Neb 4 A Knows a range of developmentally appropriate instructional strategies and resources that are targeted to meet learning goals.</t>
  </si>
  <si>
    <t>Leading Skills</t>
  </si>
  <si>
    <t>School and Community Involvement                LD-S1</t>
  </si>
  <si>
    <t>LDS1-1</t>
  </si>
  <si>
    <t>Demonstrate social skills adequate to maintain appropriate relationships in a school community</t>
  </si>
  <si>
    <t>LDS1-2</t>
  </si>
  <si>
    <t>Demonstrate interpersonal communication skills need for working with peers, admin, parents and students</t>
  </si>
  <si>
    <t>LDS1-3</t>
  </si>
  <si>
    <t>Neb 3 F Values students as individuals, their families, neighborhoods, and communities; acknowledges their
experiences and builds upon those experiences to increase academic success</t>
  </si>
  <si>
    <t>LDS1-4</t>
  </si>
  <si>
    <t>Neb 4 H Implements engaging learning experiences that draw upon family and community resources.</t>
  </si>
  <si>
    <t>LDS1-5</t>
  </si>
  <si>
    <t>Neb 7 A Actively participates in the development and implementation of the school’s vision, mission, and goals for teaching and learning.</t>
  </si>
  <si>
    <t>LDS1-6</t>
  </si>
  <si>
    <t>Neb 7 C Establishes and maintains collaborative professional relationships.</t>
  </si>
  <si>
    <t>LDS1-7</t>
  </si>
  <si>
    <t>Neb 7 E Collaborates with students, parents, families, and the community to create meaningful relationships that enhance the learning process.</t>
  </si>
  <si>
    <t>Diverse Learners                                                   LD-S2</t>
  </si>
  <si>
    <t>LDS2-1</t>
  </si>
  <si>
    <t>Articulate ways in which culture influences the teaching/learning process and design and implement culturally inclusive lessons and teaching strategies</t>
  </si>
  <si>
    <t>LDS2-2</t>
  </si>
  <si>
    <t>Incorporate diverse strategies within a single lesson plan to address various learning styles</t>
  </si>
  <si>
    <t>LDS2-3</t>
  </si>
  <si>
    <t>Neb 3 A Establishes relationships that result in a positive learning climate of openness, mutual respect, support, and inquiry, and interacts with students in ways that demonstrate and promote recognition of diversity.</t>
  </si>
  <si>
    <t>LDS2-4</t>
  </si>
  <si>
    <t>Neb 3 D Establishes a collaborative learning community built on trust and teamwork that is consistent with and supportive of the full development of students as individuals.</t>
  </si>
  <si>
    <t>Communication and Technology                        LD-S3</t>
  </si>
  <si>
    <t>LDS3-1</t>
  </si>
  <si>
    <t>Neb 4 C Communicates effectively with students to promote and support high expectations for achievement.</t>
  </si>
  <si>
    <t>LDS3-2</t>
  </si>
  <si>
    <t>Neb 4 G Uses existing and emerging technologies as needed to support and promote student learning.</t>
  </si>
  <si>
    <t>LDS3-3</t>
  </si>
  <si>
    <t>Neb 7 D Uses effective communication strategies and technological resources when appropriate, and takes into account various factors that impact communication with individual students, their families, and the community.</t>
  </si>
  <si>
    <t>Character / Faith Development                                LD-D1</t>
  </si>
  <si>
    <t>LDD1-1</t>
  </si>
  <si>
    <t>Know when to appropriately apply Law and Gospel.(LTD)</t>
  </si>
  <si>
    <t>LDD1-2</t>
  </si>
  <si>
    <t>Articluate the benefits and necessity of the sacraments. (LTD)</t>
  </si>
  <si>
    <t>LDD1-3</t>
  </si>
  <si>
    <t>Use different strategies to link faith-life examples to various curriculum areas (LTD)</t>
  </si>
  <si>
    <t>LDD1-4</t>
  </si>
  <si>
    <t>Maintain a lifestyle in concert with the role of one called to the teaching ministry.</t>
  </si>
  <si>
    <t>LDD1-5</t>
  </si>
  <si>
    <t>Use different strategies to link positive citizenship examples to various curriculum areas</t>
  </si>
  <si>
    <t>LDD1-6</t>
  </si>
  <si>
    <t>Neb 6 D Protects the established rights and confidentiality of students and families.</t>
  </si>
  <si>
    <t>LDD1-7</t>
  </si>
  <si>
    <t>Neb 6 F Models ethical behavior in accordance with established Biblical and secular standards.</t>
  </si>
  <si>
    <t>Learning Knowledge</t>
  </si>
  <si>
    <t>Depth of Knowledge in Endorsement                   LR-K1</t>
  </si>
  <si>
    <t>LRK1-1</t>
  </si>
  <si>
    <t>Demonstrate a solid knowledge base for each subject taught</t>
  </si>
  <si>
    <t>LRK1-2</t>
  </si>
  <si>
    <t>Demonstrate content knowledge integration with other content areas.</t>
  </si>
  <si>
    <t>Learning Skills</t>
  </si>
  <si>
    <t>Reflective Practice: Professional Growth            LR-S1</t>
  </si>
  <si>
    <t>LRS1-1</t>
  </si>
  <si>
    <t>Demonstrate that he/she is a lifelong learner willing to grow in knowledge and skill</t>
  </si>
  <si>
    <t>LRS1-2</t>
  </si>
  <si>
    <t>Neb 6A Systematically reflects on his/her own professional practice in order to bring about continuous improvement.</t>
  </si>
  <si>
    <t>LRS1-3</t>
  </si>
  <si>
    <t>Neb 6C Contributes to and advocates for the profession.</t>
  </si>
  <si>
    <t>Learning Dispositions</t>
  </si>
  <si>
    <t>Lifelong Learning                                                  LR-D1</t>
  </si>
  <si>
    <t>LRD1-1</t>
  </si>
  <si>
    <t>Demonstrate that he/she is a lifelong learner willing to grow in knowledge and skill by attending conferences, subscribing to listservs, reading journals, etc.,</t>
  </si>
  <si>
    <t>LRD1-2</t>
  </si>
  <si>
    <t>Collaborates with colleagues to enhance instructional practice.</t>
  </si>
  <si>
    <t>N</t>
  </si>
  <si>
    <t>LRD1-3</t>
  </si>
  <si>
    <t>Neb 6 B Actively pursues meaningful professional development.</t>
  </si>
  <si>
    <t>Column 1 Is it TAUGHT  (Blank) Not covered.  1. Minimal class coverage, e.g., topic introduction, no specific assessment. 3. Significant coverage in class, likely formative assessment. 5.  Comprehensive emphasis in class, major component to class assessment, likely summative assessment.</t>
  </si>
  <si>
    <t>Column 2 IS IT ASSESSED (Y/N)</t>
  </si>
  <si>
    <t>Column 3: Assessment Outcome Artifact (Insert comment,  SHIFT F2) or use INSERT Menu above.</t>
  </si>
  <si>
    <t>Max</t>
  </si>
  <si>
    <t>Min</t>
  </si>
  <si>
    <t>Average</t>
  </si>
  <si>
    <t>St Dev</t>
  </si>
  <si>
    <t>Avg + StDdev (High Indicator)</t>
  </si>
  <si>
    <t>Avg - StDev (Low Indicator)</t>
  </si>
  <si>
    <t>Summary Data Analysis</t>
  </si>
  <si>
    <t>Frequency of Intensity Scores</t>
  </si>
  <si>
    <t>Conditional formatting is fixed and does not adjust to changes in values,  Check to see that high and low indicators are accurate.</t>
  </si>
  <si>
    <t>% of classes teaching this Item</t>
  </si>
  <si>
    <t>Average Intensity when Taught:  (Avg. Intensity Score)</t>
  </si>
  <si>
    <t>Relative Wt. in Curric. (Sum of Intensities)*(total # of classes)</t>
  </si>
  <si>
    <t>Percent Assessed When Taught</t>
  </si>
  <si>
    <t>5's</t>
  </si>
  <si>
    <t>5's (%)</t>
  </si>
  <si>
    <t>4's</t>
  </si>
  <si>
    <t>4's(%)</t>
  </si>
  <si>
    <t>3's</t>
  </si>
  <si>
    <t>3's(%)</t>
  </si>
  <si>
    <t>2's</t>
  </si>
  <si>
    <t>2's (%)</t>
  </si>
  <si>
    <t>1's</t>
  </si>
  <si>
    <t>1's (%)</t>
  </si>
  <si>
    <t>All Teaching</t>
  </si>
  <si>
    <t>Graphs for Relative Weight in Curriculum</t>
  </si>
  <si>
    <t>Teaching Knowledge (TK)</t>
  </si>
  <si>
    <t>Teaching</t>
  </si>
  <si>
    <t>TK1</t>
  </si>
  <si>
    <t>Student Development (TK-1)</t>
  </si>
  <si>
    <t>Leading</t>
  </si>
  <si>
    <t>Learning</t>
  </si>
  <si>
    <t>TS1</t>
  </si>
  <si>
    <t>TS2</t>
  </si>
  <si>
    <t>Tch Knowledge</t>
  </si>
  <si>
    <t>TS3</t>
  </si>
  <si>
    <t>Tch Skills</t>
  </si>
  <si>
    <t>TS4</t>
  </si>
  <si>
    <t>Tch Dispositions</t>
  </si>
  <si>
    <t>TD1</t>
  </si>
  <si>
    <t>LD Knowledge</t>
  </si>
  <si>
    <t>TD2</t>
  </si>
  <si>
    <t>LD Skills</t>
  </si>
  <si>
    <t>LD Dispositions</t>
  </si>
  <si>
    <t>LDK1</t>
  </si>
  <si>
    <t>Teaching Skills (TS)</t>
  </si>
  <si>
    <t>LR Knowledge</t>
  </si>
  <si>
    <t>LDS1</t>
  </si>
  <si>
    <t>LR Skills</t>
  </si>
  <si>
    <t>LDS2</t>
  </si>
  <si>
    <t>LR Dispositions</t>
  </si>
  <si>
    <t>LDS3</t>
  </si>
  <si>
    <t>LDD1</t>
  </si>
  <si>
    <t>LRK1</t>
  </si>
  <si>
    <t>LRS1</t>
  </si>
  <si>
    <t>LRD1</t>
  </si>
  <si>
    <t>Plan for assessment of crirical outcomes, identifying method, tool, and grading system.</t>
  </si>
  <si>
    <t>Teaching Dispositions (TD)</t>
  </si>
  <si>
    <t>All Leading (LD)</t>
  </si>
  <si>
    <t>Leading Skills (LDS)</t>
  </si>
  <si>
    <t>Neb 7 C) Establishes and maintains collaborative professional relationships.</t>
  </si>
  <si>
    <t>All Learning (LR)</t>
  </si>
  <si>
    <t>Learning Knowledge (LRK)</t>
  </si>
  <si>
    <t>Learning Skills (LS)</t>
  </si>
  <si>
    <t>Max 4</t>
  </si>
  <si>
    <t>Max4</t>
  </si>
  <si>
    <t>Min 4</t>
  </si>
  <si>
    <t>min 4</t>
  </si>
  <si>
    <t>Avg 4</t>
  </si>
  <si>
    <t>stdev 4</t>
  </si>
  <si>
    <t>StDev 4</t>
  </si>
  <si>
    <t>Hi 4</t>
  </si>
  <si>
    <t>Low 4</t>
  </si>
  <si>
    <t>ALL</t>
  </si>
  <si>
    <t>Sec</t>
  </si>
  <si>
    <t>Mid</t>
  </si>
  <si>
    <t>ELEM</t>
  </si>
  <si>
    <t>ECE</t>
  </si>
  <si>
    <t>SPED</t>
  </si>
  <si>
    <t>Teaching Knoweldge (TK)</t>
  </si>
  <si>
    <t>Neb 1 CUnderstands the intellectual, social, emotional, and physical development of students, how they
learn, and how they differ.</t>
  </si>
  <si>
    <t>Curriculum Outcomes sorted according to Concordia Teacher Education Cionceptual Framework</t>
  </si>
  <si>
    <t>Middle Level</t>
  </si>
  <si>
    <t>Ed 364 Middle Level Subject Methods</t>
  </si>
  <si>
    <t>Elementary Ed</t>
  </si>
  <si>
    <t>Early Childhood Education</t>
  </si>
  <si>
    <t>Special Education Endorsement</t>
  </si>
  <si>
    <t>Lutheran Teacher Diploma</t>
  </si>
  <si>
    <t>0.  Not covered in class.                                                                                 1. Minimal class coverage, e.g., topic introduction, no specific assessment. 3. Significant coverage in class, likely formative assessment. 5.  Comprehensive emphasis in class, major component to class assessment, likely summative assessment.</t>
  </si>
  <si>
    <t>Secondary Methods</t>
  </si>
  <si>
    <t>Ed 367 Foreign Language</t>
  </si>
  <si>
    <t>Ed 368 Comp. Sci</t>
  </si>
  <si>
    <t>Ed 369 Business</t>
  </si>
  <si>
    <t>Ed 371 English</t>
  </si>
  <si>
    <t>Ed 372 Soc Sci</t>
  </si>
  <si>
    <t>Ed 373 Science</t>
  </si>
  <si>
    <t>Ed 374 Math</t>
  </si>
  <si>
    <t>Ed 375 Music</t>
  </si>
  <si>
    <t>Ed 376 PE</t>
  </si>
  <si>
    <t>Ed 377 Art</t>
  </si>
  <si>
    <t>Ed 378 Speech/ Drama</t>
  </si>
  <si>
    <t>Ed 379 Religion</t>
  </si>
  <si>
    <t>Identify and utilize information from professinal organization.</t>
  </si>
  <si>
    <t>Demonstrate interpersonal comminication skills need for working with peers, admin, parents and students</t>
  </si>
  <si>
    <t>Leading Dispositions</t>
  </si>
  <si>
    <t>Column 1 Is it TAUGHT (Y/N)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</si>
</sst>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90" x14ac:knownFonts="1">
    <font>
      <sz val="10"/>
      <color rgb="FF000000"/>
      <name val="Arial"/>
    </font>
    <font>
      <b/>
      <sz val="12"/>
      <color rgb="FFFFFFFF"/>
      <name val="Arial"/>
    </font>
    <font>
      <sz val="10"/>
      <color rgb="FF000000"/>
      <name val="Arial"/>
    </font>
    <font>
      <sz val="10"/>
      <color rgb="FF1155CC"/>
      <name val="Arial"/>
    </font>
    <font>
      <sz val="10"/>
      <color rgb="FF000000"/>
      <name val="Arial"/>
    </font>
    <font>
      <sz val="10"/>
      <color rgb="FFFFFFFF"/>
      <name val="Arial"/>
    </font>
    <font>
      <sz val="10"/>
      <color rgb="FFFFFFFF"/>
      <name val="Arial"/>
    </font>
    <font>
      <sz val="10"/>
      <color rgb="FF000000"/>
      <name val="Arial"/>
    </font>
    <font>
      <sz val="10"/>
      <color rgb="FFFFFFFF"/>
      <name val="Arial"/>
    </font>
    <font>
      <sz val="12"/>
      <color rgb="FFFFFFFF"/>
      <name val="Arial"/>
    </font>
    <font>
      <sz val="10"/>
      <color rgb="FF000000"/>
      <name val="Arial"/>
    </font>
    <font>
      <sz val="10"/>
      <color rgb="FFFFFFFF"/>
      <name val="Arial"/>
    </font>
    <font>
      <sz val="18"/>
      <color rgb="FF000000"/>
      <name val="Arial"/>
    </font>
    <font>
      <sz val="10"/>
      <color rgb="FF000000"/>
      <name val="Arial"/>
    </font>
    <font>
      <sz val="18"/>
      <color rgb="FF000000"/>
      <name val="Arial"/>
    </font>
    <font>
      <sz val="9"/>
      <color rgb="FF000000"/>
      <name val="Arial"/>
    </font>
    <font>
      <b/>
      <sz val="9"/>
      <color rgb="FF000000"/>
      <name val="Arial"/>
    </font>
    <font>
      <u/>
      <sz val="10"/>
      <color rgb="FF000000"/>
      <name val="Arial"/>
    </font>
    <font>
      <sz val="10"/>
      <color rgb="FF000000"/>
      <name val="Arial"/>
    </font>
    <font>
      <sz val="10"/>
      <color rgb="FFFFFFFF"/>
      <name val="Arial"/>
    </font>
    <font>
      <sz val="10"/>
      <color rgb="FF000000"/>
      <name val="Arial"/>
    </font>
    <font>
      <u/>
      <sz val="10"/>
      <color rgb="FF000000"/>
      <name val="Arial"/>
    </font>
    <font>
      <u/>
      <sz val="10"/>
      <color rgb="FF000000"/>
      <name val="Arial"/>
    </font>
    <font>
      <sz val="10"/>
      <color rgb="FF434343"/>
      <name val="Arial"/>
    </font>
    <font>
      <u/>
      <sz val="10"/>
      <color rgb="FF000000"/>
      <name val="Arial"/>
    </font>
    <font>
      <sz val="10"/>
      <color rgb="FFFFFFFF"/>
      <name val="Arial"/>
    </font>
    <font>
      <sz val="10"/>
      <color rgb="FFFFFFFF"/>
      <name val="Arial"/>
    </font>
    <font>
      <sz val="10"/>
      <color rgb="FFCCFFFF"/>
      <name val="Arial"/>
    </font>
    <font>
      <sz val="10"/>
      <color rgb="FFFFFFFF"/>
      <name val="Arial"/>
    </font>
    <font>
      <sz val="10"/>
      <color rgb="FF000000"/>
      <name val="Arial"/>
    </font>
    <font>
      <sz val="9"/>
      <color rgb="FF000000"/>
      <name val="Arial"/>
    </font>
    <font>
      <sz val="10"/>
      <color rgb="FFFFFFFF"/>
      <name val="Arial"/>
    </font>
    <font>
      <sz val="10"/>
      <color rgb="FF000000"/>
      <name val="Arial"/>
    </font>
    <font>
      <sz val="10"/>
      <color rgb="FF000000"/>
      <name val="Arial"/>
    </font>
    <font>
      <sz val="10"/>
      <color rgb="FF000000"/>
      <name val="Arial"/>
    </font>
    <font>
      <sz val="10"/>
      <color rgb="FF000000"/>
      <name val="Arial"/>
    </font>
    <font>
      <sz val="10"/>
      <color rgb="FFFFFFFF"/>
      <name val="Arial"/>
    </font>
    <font>
      <sz val="10"/>
      <color rgb="FFFFFFFF"/>
      <name val="Arial"/>
    </font>
    <font>
      <sz val="10"/>
      <color rgb="FF5B0F00"/>
      <name val="Arial"/>
    </font>
    <font>
      <sz val="10"/>
      <color rgb="FF434343"/>
      <name val="Arial"/>
    </font>
    <font>
      <sz val="10"/>
      <color rgb="FFFFFFFF"/>
      <name val="Arial"/>
    </font>
    <font>
      <sz val="10"/>
      <color rgb="FF5B0F00"/>
      <name val="Arial"/>
    </font>
    <font>
      <sz val="10"/>
      <color rgb="FF000000"/>
      <name val="Arial"/>
    </font>
    <font>
      <sz val="11"/>
      <color rgb="FF000000"/>
      <name val="Arial"/>
    </font>
    <font>
      <u/>
      <sz val="10"/>
      <color rgb="FF000000"/>
      <name val="Arial"/>
    </font>
    <font>
      <sz val="10"/>
      <color rgb="FF5B0F00"/>
      <name val="Arial"/>
    </font>
    <font>
      <sz val="10"/>
      <color rgb="FF000000"/>
      <name val="Arial"/>
    </font>
    <font>
      <b/>
      <sz val="9"/>
      <color rgb="FF000000"/>
      <name val="Arial"/>
    </font>
    <font>
      <sz val="12"/>
      <color rgb="FFFFFFFF"/>
      <name val="Arial"/>
    </font>
    <font>
      <sz val="10"/>
      <color rgb="FF000000"/>
      <name val="Arial"/>
    </font>
    <font>
      <sz val="10"/>
      <color rgb="FFFFFFFF"/>
      <name val="Arial"/>
    </font>
    <font>
      <sz val="10"/>
      <color rgb="FF000000"/>
      <name val="Arial"/>
    </font>
    <font>
      <sz val="10"/>
      <color rgb="FFFFFFFF"/>
      <name val="Arial"/>
    </font>
    <font>
      <sz val="10"/>
      <color rgb="FF5B0F00"/>
      <name val="Arial"/>
    </font>
    <font>
      <sz val="9"/>
      <color rgb="FF000000"/>
      <name val="Arial"/>
    </font>
    <font>
      <sz val="10"/>
      <color rgb="FFCCFFFF"/>
      <name val="Arial"/>
    </font>
    <font>
      <sz val="10"/>
      <color rgb="FF434343"/>
      <name val="Arial"/>
    </font>
    <font>
      <b/>
      <sz val="9"/>
      <color rgb="FF000000"/>
      <name val="Arial"/>
    </font>
    <font>
      <u/>
      <sz val="10"/>
      <color rgb="FF000000"/>
      <name val="Arial"/>
    </font>
    <font>
      <sz val="10"/>
      <color rgb="FFFFFFFF"/>
      <name val="Arial"/>
    </font>
    <font>
      <b/>
      <sz val="10"/>
      <color rgb="FF000000"/>
      <name val="Arial"/>
    </font>
    <font>
      <sz val="10"/>
      <color rgb="FF000000"/>
      <name val="Arial"/>
    </font>
    <font>
      <sz val="12"/>
      <color rgb="FFFFFFFF"/>
      <name val="Arial"/>
    </font>
    <font>
      <sz val="10"/>
      <color rgb="FFFFFFFF"/>
      <name val="Arial"/>
    </font>
    <font>
      <sz val="10"/>
      <color rgb="FF000000"/>
      <name val="Arial"/>
    </font>
    <font>
      <sz val="10"/>
      <color rgb="FF000000"/>
      <name val="Arial"/>
    </font>
    <font>
      <sz val="12"/>
      <color rgb="FFFFFFFF"/>
      <name val="Arial"/>
    </font>
    <font>
      <u/>
      <sz val="10"/>
      <color rgb="FF000000"/>
      <name val="Arial"/>
    </font>
    <font>
      <b/>
      <sz val="10"/>
      <color rgb="FF000000"/>
      <name val="Arial"/>
    </font>
    <font>
      <b/>
      <sz val="9"/>
      <color rgb="FF000000"/>
      <name val="Arial"/>
    </font>
    <font>
      <sz val="10"/>
      <color rgb="FF000000"/>
      <name val="Arial"/>
    </font>
    <font>
      <sz val="10"/>
      <color rgb="FFFFFFFF"/>
      <name val="Arial"/>
    </font>
    <font>
      <u/>
      <sz val="10"/>
      <color rgb="FF000000"/>
      <name val="Arial"/>
    </font>
    <font>
      <sz val="10"/>
      <color rgb="FFFFFFFF"/>
      <name val="Arial"/>
    </font>
    <font>
      <sz val="10"/>
      <color rgb="FF000000"/>
      <name val="Arial"/>
    </font>
    <font>
      <sz val="18"/>
      <color rgb="FF000000"/>
      <name val="Arial"/>
    </font>
    <font>
      <sz val="11"/>
      <color rgb="FF000000"/>
      <name val="Arial"/>
    </font>
    <font>
      <b/>
      <sz val="12"/>
      <color rgb="FFFFFFFF"/>
      <name val="Arial"/>
    </font>
    <font>
      <u/>
      <sz val="10"/>
      <color rgb="FF000000"/>
      <name val="Arial"/>
    </font>
    <font>
      <sz val="10"/>
      <color rgb="FF000000"/>
      <name val="Arial"/>
    </font>
    <font>
      <sz val="10"/>
      <color rgb="FF000000"/>
      <name val="Arial"/>
    </font>
    <font>
      <sz val="10"/>
      <color rgb="FFFFFFFF"/>
      <name val="Arial"/>
    </font>
    <font>
      <sz val="10"/>
      <color rgb="FF434343"/>
      <name val="Arial"/>
    </font>
    <font>
      <sz val="10"/>
      <color rgb="FFFFFFFF"/>
      <name val="Arial"/>
    </font>
    <font>
      <sz val="10"/>
      <color rgb="FF434343"/>
      <name val="Arial"/>
    </font>
    <font>
      <sz val="10"/>
      <color rgb="FF000000"/>
      <name val="Arial"/>
    </font>
    <font>
      <sz val="10"/>
      <color rgb="FFFFFFFF"/>
      <name val="Arial"/>
    </font>
    <font>
      <u/>
      <sz val="10"/>
      <color rgb="FF000000"/>
      <name val="Arial"/>
    </font>
    <font>
      <sz val="10"/>
      <color rgb="FF000000"/>
      <name val="Arial"/>
    </font>
    <font>
      <sz val="10"/>
      <color rgb="FF000000"/>
      <name val="Arial"/>
    </font>
    <font>
      <sz val="10"/>
      <color rgb="FF000000"/>
      <name val="Arial"/>
    </font>
    <font>
      <sz val="10"/>
      <color rgb="FFFFFFFF"/>
      <name val="Arial"/>
    </font>
    <font>
      <u/>
      <sz val="10"/>
      <color rgb="FF000000"/>
      <name val="Arial"/>
    </font>
    <font>
      <b/>
      <sz val="12"/>
      <color rgb="FF000000"/>
      <name val="Arial"/>
    </font>
    <font>
      <sz val="10"/>
      <color rgb="FF000000"/>
      <name val="Arial"/>
    </font>
    <font>
      <sz val="12"/>
      <color rgb="FFFFFFFF"/>
      <name val="Arial"/>
    </font>
    <font>
      <sz val="10"/>
      <color rgb="FFFFFFFF"/>
      <name val="Arial"/>
    </font>
    <font>
      <b/>
      <sz val="9"/>
      <color rgb="FF000000"/>
      <name val="Arial"/>
    </font>
    <font>
      <sz val="10"/>
      <color rgb="FF000000"/>
      <name val="Arial"/>
    </font>
    <font>
      <sz val="10"/>
      <color rgb="FFFFFFFF"/>
      <name val="Arial"/>
    </font>
    <font>
      <sz val="10"/>
      <color rgb="FF434343"/>
      <name val="Arial"/>
    </font>
    <font>
      <u/>
      <sz val="10"/>
      <color rgb="FF000000"/>
      <name val="Arial"/>
    </font>
    <font>
      <sz val="10"/>
      <color rgb="FFFFFFFF"/>
      <name val="Arial"/>
    </font>
    <font>
      <sz val="10"/>
      <color rgb="FF000000"/>
      <name val="Arial"/>
    </font>
    <font>
      <sz val="10"/>
      <color rgb="FF434343"/>
      <name val="Arial"/>
    </font>
    <font>
      <sz val="10"/>
      <color rgb="FF000000"/>
      <name val="Arial"/>
    </font>
    <font>
      <sz val="10"/>
      <color rgb="FF000000"/>
      <name val="Arial"/>
    </font>
    <font>
      <sz val="18"/>
      <color rgb="FF000000"/>
      <name val="Arial"/>
    </font>
    <font>
      <sz val="11"/>
      <color rgb="FFFFFFFF"/>
      <name val="Arial"/>
    </font>
    <font>
      <sz val="10"/>
      <color rgb="FF000000"/>
      <name val="Arial"/>
    </font>
    <font>
      <sz val="10"/>
      <color rgb="FFFFFFFF"/>
      <name val="Arial"/>
    </font>
    <font>
      <sz val="10"/>
      <color rgb="FF000000"/>
      <name val="Arial"/>
    </font>
    <font>
      <sz val="10"/>
      <color rgb="FF000000"/>
      <name val="Arial"/>
    </font>
    <font>
      <b/>
      <sz val="9"/>
      <color rgb="FF000000"/>
      <name val="Arial"/>
    </font>
    <font>
      <sz val="10"/>
      <color rgb="FF000000"/>
      <name val="Arial"/>
    </font>
    <font>
      <u/>
      <sz val="10"/>
      <color rgb="FF000000"/>
      <name val="Arial"/>
    </font>
    <font>
      <u/>
      <sz val="10"/>
      <color rgb="FF000000"/>
      <name val="Arial"/>
    </font>
    <font>
      <sz val="10"/>
      <color rgb="FF000000"/>
      <name val="Arial"/>
    </font>
    <font>
      <sz val="10"/>
      <color rgb="FF000000"/>
      <name val="Arial"/>
    </font>
    <font>
      <u/>
      <sz val="10"/>
      <color rgb="FF000000"/>
      <name val="Arial"/>
    </font>
    <font>
      <sz val="10"/>
      <color rgb="FF434343"/>
      <name val="Arial"/>
    </font>
    <font>
      <sz val="10"/>
      <color rgb="FF000000"/>
      <name val="Arial"/>
    </font>
    <font>
      <sz val="10"/>
      <color rgb="FFFFFFFF"/>
      <name val="Arial"/>
    </font>
    <font>
      <sz val="10"/>
      <color rgb="FF000000"/>
      <name val="Arial"/>
    </font>
    <font>
      <sz val="10"/>
      <color rgb="FF000000"/>
      <name val="Arial"/>
    </font>
    <font>
      <sz val="10"/>
      <color rgb="FF000000"/>
      <name val="Arial"/>
    </font>
    <font>
      <u/>
      <sz val="10"/>
      <color rgb="FF000000"/>
      <name val="Arial"/>
    </font>
    <font>
      <sz val="10"/>
      <color rgb="FFFFFFFF"/>
      <name val="Arial"/>
    </font>
    <font>
      <sz val="10"/>
      <color rgb="FF000000"/>
      <name val="Arial"/>
    </font>
    <font>
      <sz val="10"/>
      <color rgb="FFFFFFFF"/>
      <name val="Arial"/>
    </font>
    <font>
      <b/>
      <sz val="12"/>
      <color rgb="FFFFFFFF"/>
      <name val="Arial"/>
    </font>
    <font>
      <b/>
      <sz val="12"/>
      <color rgb="FFFFFFFF"/>
      <name val="Arial"/>
    </font>
    <font>
      <sz val="10"/>
      <color rgb="FF000000"/>
      <name val="Arial"/>
    </font>
    <font>
      <sz val="10"/>
      <color rgb="FF000000"/>
      <name val="Arial"/>
    </font>
    <font>
      <sz val="10"/>
      <color rgb="FF000000"/>
      <name val="Arial"/>
    </font>
    <font>
      <sz val="10"/>
      <color rgb="FF434343"/>
      <name val="Arial"/>
    </font>
    <font>
      <sz val="10"/>
      <color rgb="FF000000"/>
      <name val="Arial"/>
    </font>
    <font>
      <sz val="10"/>
      <color rgb="FF000000"/>
      <name val="Arial"/>
    </font>
    <font>
      <u/>
      <sz val="10"/>
      <color rgb="FF000000"/>
      <name val="Arial"/>
    </font>
    <font>
      <sz val="10"/>
      <color rgb="FF434343"/>
      <name val="Arial"/>
    </font>
    <font>
      <sz val="10"/>
      <color rgb="FF000000"/>
      <name val="Arial"/>
    </font>
    <font>
      <sz val="10"/>
      <color rgb="FFFFFFFF"/>
      <name val="Arial"/>
    </font>
    <font>
      <sz val="10"/>
      <color rgb="FF434343"/>
      <name val="Arial"/>
    </font>
    <font>
      <sz val="10"/>
      <color rgb="FF000000"/>
      <name val="Arial"/>
    </font>
    <font>
      <sz val="10"/>
      <color rgb="FF5B0F00"/>
      <name val="Arial"/>
    </font>
    <font>
      <sz val="10"/>
      <color rgb="FF000000"/>
      <name val="Arial"/>
    </font>
    <font>
      <u/>
      <sz val="10"/>
      <color rgb="FF000000"/>
      <name val="Arial"/>
    </font>
    <font>
      <sz val="10"/>
      <color rgb="FFFFFFFF"/>
      <name val="Arial"/>
    </font>
    <font>
      <u/>
      <sz val="10"/>
      <color rgb="FF000000"/>
      <name val="Arial"/>
    </font>
    <font>
      <u/>
      <sz val="10"/>
      <color rgb="FF000000"/>
      <name val="Arial"/>
    </font>
    <font>
      <sz val="10"/>
      <color rgb="FF000000"/>
      <name val="Arial"/>
    </font>
    <font>
      <sz val="10"/>
      <color rgb="FF000000"/>
      <name val="Arial"/>
    </font>
    <font>
      <u/>
      <sz val="10"/>
      <color rgb="FF000000"/>
      <name val="Arial"/>
    </font>
    <font>
      <u/>
      <sz val="10"/>
      <color rgb="FF000000"/>
      <name val="Arial"/>
    </font>
    <font>
      <sz val="10"/>
      <color rgb="FF000000"/>
      <name val="Arial"/>
    </font>
    <font>
      <sz val="10"/>
      <color rgb="FF000000"/>
      <name val="Arial"/>
    </font>
    <font>
      <sz val="10"/>
      <color rgb="FF000000"/>
      <name val="Arial"/>
    </font>
    <font>
      <b/>
      <sz val="9"/>
      <color rgb="FF000000"/>
      <name val="Arial"/>
    </font>
    <font>
      <sz val="10"/>
      <color rgb="FF000000"/>
      <name val="Arial"/>
    </font>
    <font>
      <sz val="10"/>
      <color rgb="FF000000"/>
      <name val="Arial"/>
    </font>
    <font>
      <sz val="10"/>
      <color rgb="FF000000"/>
      <name val="Arial"/>
    </font>
    <font>
      <sz val="10"/>
      <color rgb="FF434343"/>
      <name val="Arial"/>
    </font>
    <font>
      <sz val="10"/>
      <color rgb="FF434343"/>
      <name val="Arial"/>
    </font>
    <font>
      <sz val="10"/>
      <color rgb="FF000000"/>
      <name val="Arial"/>
    </font>
    <font>
      <sz val="10"/>
      <color rgb="FF000000"/>
      <name val="Arial"/>
    </font>
    <font>
      <sz val="10"/>
      <color rgb="FF000000"/>
      <name val="Arial"/>
    </font>
    <font>
      <sz val="11"/>
      <color rgb="FF000000"/>
      <name val="Arial"/>
    </font>
    <font>
      <u/>
      <sz val="10"/>
      <color rgb="FF000000"/>
      <name val="Arial"/>
    </font>
    <font>
      <sz val="10"/>
      <color rgb="FFFFFFFF"/>
      <name val="Arial"/>
    </font>
    <font>
      <sz val="10"/>
      <color rgb="FF1155CC"/>
      <name val="Arial"/>
    </font>
    <font>
      <b/>
      <sz val="10"/>
      <color rgb="FF000000"/>
      <name val="Arial"/>
    </font>
    <font>
      <sz val="10"/>
      <color rgb="FFFFFFFF"/>
      <name val="Arial"/>
    </font>
    <font>
      <u/>
      <sz val="10"/>
      <color rgb="FF000000"/>
      <name val="Arial"/>
    </font>
    <font>
      <u/>
      <sz val="10"/>
      <color rgb="FF000000"/>
      <name val="Arial"/>
    </font>
    <font>
      <sz val="10"/>
      <color rgb="FF000000"/>
      <name val="Arial"/>
    </font>
    <font>
      <sz val="10"/>
      <color rgb="FF000000"/>
      <name val="Arial"/>
    </font>
    <font>
      <sz val="10"/>
      <color rgb="FF5B0F00"/>
      <name val="Arial"/>
    </font>
    <font>
      <sz val="10"/>
      <color rgb="FFFFFFFF"/>
      <name val="Arial"/>
    </font>
    <font>
      <sz val="10"/>
      <color rgb="FF434343"/>
      <name val="Arial"/>
    </font>
    <font>
      <sz val="10"/>
      <color rgb="FF000000"/>
      <name val="Arial"/>
    </font>
    <font>
      <b/>
      <sz val="9"/>
      <color rgb="FF000000"/>
      <name val="Arial"/>
    </font>
    <font>
      <sz val="10"/>
      <color rgb="FFFFFFFF"/>
      <name val="Arial"/>
    </font>
    <font>
      <sz val="11"/>
      <color rgb="FFFFFFFF"/>
      <name val="Arial"/>
    </font>
    <font>
      <sz val="10"/>
      <color rgb="FF000000"/>
      <name val="Arial"/>
    </font>
    <font>
      <sz val="10"/>
      <color rgb="FFFFFFFF"/>
      <name val="Arial"/>
    </font>
    <font>
      <sz val="10"/>
      <color rgb="FF434343"/>
      <name val="Arial"/>
    </font>
    <font>
      <sz val="10"/>
      <color rgb="FF000000"/>
      <name val="Arial"/>
    </font>
    <font>
      <sz val="10"/>
      <color rgb="FFFFFFFF"/>
      <name val="Arial"/>
    </font>
    <font>
      <sz val="10"/>
      <color rgb="FFFFFFFF"/>
      <name val="Arial"/>
    </font>
    <font>
      <u/>
      <sz val="10"/>
      <color rgb="FF000000"/>
      <name val="Arial"/>
    </font>
    <font>
      <sz val="10"/>
      <color rgb="FFFFFFFF"/>
      <name val="Arial"/>
    </font>
    <font>
      <b/>
      <i/>
      <sz val="12"/>
      <color rgb="FFFFFFFF"/>
      <name val="Arial"/>
    </font>
    <font>
      <sz val="10"/>
      <color rgb="FF000000"/>
      <name val="Arial"/>
    </font>
    <font>
      <sz val="10"/>
      <color rgb="FF000000"/>
      <name val="Arial"/>
    </font>
    <font>
      <sz val="18"/>
      <color rgb="FF000000"/>
      <name val="Arial"/>
    </font>
    <font>
      <sz val="10"/>
      <color rgb="FF434343"/>
      <name val="Arial"/>
    </font>
    <font>
      <b/>
      <sz val="9"/>
      <color rgb="FF000000"/>
      <name val="Arial"/>
    </font>
    <font>
      <u/>
      <sz val="10"/>
      <color rgb="FF000000"/>
      <name val="Arial"/>
    </font>
    <font>
      <sz val="12"/>
      <color rgb="FFFFFFFF"/>
      <name val="Arial"/>
    </font>
    <font>
      <sz val="10"/>
      <color rgb="FFFFFFFF"/>
      <name val="Arial"/>
    </font>
    <font>
      <sz val="10"/>
      <color rgb="FF000000"/>
      <name val="Arial"/>
    </font>
    <font>
      <b/>
      <i/>
      <sz val="11"/>
      <color rgb="FF000000"/>
      <name val="Arial"/>
    </font>
    <font>
      <sz val="10"/>
      <color rgb="FF434343"/>
      <name val="Arial"/>
    </font>
    <font>
      <sz val="10"/>
      <color rgb="FFFFFFFF"/>
      <name val="Arial"/>
    </font>
    <font>
      <sz val="10"/>
      <color rgb="FF000000"/>
      <name val="Arial"/>
    </font>
    <font>
      <sz val="10"/>
      <color rgb="FF000000"/>
      <name val="Arial"/>
    </font>
    <font>
      <sz val="10"/>
      <color rgb="FF434343"/>
      <name val="Arial"/>
    </font>
    <font>
      <sz val="10"/>
      <color rgb="FFFFFFFF"/>
      <name val="Arial"/>
    </font>
    <font>
      <sz val="10"/>
      <color rgb="FFFFFFFF"/>
      <name val="Arial"/>
    </font>
    <font>
      <sz val="10"/>
      <color rgb="FF000000"/>
      <name val="Arial"/>
    </font>
    <font>
      <sz val="10"/>
      <color rgb="FF000000"/>
      <name val="Arial"/>
    </font>
    <font>
      <sz val="10"/>
      <color rgb="FF000000"/>
      <name val="Arial"/>
    </font>
    <font>
      <u/>
      <sz val="10"/>
      <color rgb="FF000000"/>
      <name val="Arial"/>
    </font>
    <font>
      <sz val="10"/>
      <color rgb="FF000000"/>
      <name val="Arial"/>
    </font>
    <font>
      <sz val="10"/>
      <color rgb="FF434343"/>
      <name val="Arial"/>
    </font>
    <font>
      <sz val="10"/>
      <color rgb="FF5B0F00"/>
      <name val="Arial"/>
    </font>
    <font>
      <sz val="10"/>
      <color rgb="FF5B0F00"/>
      <name val="Arial"/>
    </font>
    <font>
      <sz val="8"/>
      <color rgb="FF000000"/>
      <name val="Arial"/>
    </font>
    <font>
      <u/>
      <sz val="10"/>
      <color rgb="FF000000"/>
      <name val="Arial"/>
    </font>
    <font>
      <sz val="10"/>
      <color rgb="FF000000"/>
      <name val="Arial"/>
    </font>
    <font>
      <u/>
      <sz val="10"/>
      <color rgb="FF000000"/>
      <name val="Arial"/>
    </font>
    <font>
      <u/>
      <sz val="10"/>
      <color rgb="FF000000"/>
      <name val="Arial"/>
    </font>
    <font>
      <sz val="10"/>
      <color rgb="FF000000"/>
      <name val="Arial"/>
    </font>
    <font>
      <sz val="10"/>
      <color rgb="FFCCFFFF"/>
      <name val="Arial"/>
    </font>
    <font>
      <sz val="10"/>
      <color rgb="FF434343"/>
      <name val="Arial"/>
    </font>
    <font>
      <sz val="10"/>
      <color rgb="FF000000"/>
      <name val="Arial"/>
    </font>
    <font>
      <sz val="10"/>
      <color rgb="FFFFFFFF"/>
      <name val="Arial"/>
    </font>
    <font>
      <sz val="10"/>
      <color rgb="FF5B0F00"/>
      <name val="Arial"/>
    </font>
    <font>
      <sz val="10"/>
      <color rgb="FFFFFFFF"/>
      <name val="Arial"/>
    </font>
    <font>
      <sz val="10"/>
      <color rgb="FFFFFFFF"/>
      <name val="Arial"/>
    </font>
    <font>
      <u/>
      <sz val="10"/>
      <color rgb="FF000000"/>
      <name val="Arial"/>
    </font>
    <font>
      <sz val="10"/>
      <color rgb="FF000000"/>
      <name val="Arial"/>
    </font>
    <font>
      <u/>
      <sz val="10"/>
      <color rgb="FF000000"/>
      <name val="Arial"/>
    </font>
    <font>
      <sz val="12"/>
      <color rgb="FFFFFFFF"/>
      <name val="Arial"/>
    </font>
    <font>
      <sz val="10"/>
      <color rgb="FF000000"/>
      <name val="Arial"/>
    </font>
    <font>
      <sz val="10"/>
      <color rgb="FF000000"/>
      <name val="Arial"/>
    </font>
    <font>
      <sz val="10"/>
      <color rgb="FFFFFFFF"/>
      <name val="Arial"/>
    </font>
    <font>
      <sz val="10"/>
      <color rgb="FF000000"/>
      <name val="Arial"/>
    </font>
    <font>
      <sz val="10"/>
      <color rgb="FFFFFFFF"/>
      <name val="Arial"/>
    </font>
    <font>
      <sz val="10"/>
      <color rgb="FFCCFFFF"/>
      <name val="Arial"/>
    </font>
    <font>
      <sz val="10"/>
      <color rgb="FFFFFFFF"/>
      <name val="Arial"/>
    </font>
    <font>
      <b/>
      <sz val="10"/>
      <color rgb="FF000000"/>
      <name val="Arial"/>
    </font>
    <font>
      <sz val="10"/>
      <color rgb="FF000000"/>
      <name val="Arial"/>
    </font>
    <font>
      <u/>
      <sz val="10"/>
      <color rgb="FF000000"/>
      <name val="Arial"/>
    </font>
    <font>
      <sz val="10"/>
      <color rgb="FF000000"/>
      <name val="Arial"/>
    </font>
    <font>
      <sz val="10"/>
      <color rgb="FF000000"/>
      <name val="Arial"/>
    </font>
    <font>
      <sz val="10"/>
      <color rgb="FF434343"/>
      <name val="Arial"/>
    </font>
    <font>
      <sz val="10"/>
      <color rgb="FF000000"/>
      <name val="Arial"/>
    </font>
    <font>
      <sz val="10"/>
      <color rgb="FF000000"/>
      <name val="Arial"/>
    </font>
    <font>
      <sz val="10"/>
      <color rgb="FF000000"/>
      <name val="Arial"/>
    </font>
    <font>
      <sz val="10"/>
      <color rgb="FF000000"/>
      <name val="Arial"/>
    </font>
    <font>
      <sz val="10"/>
      <color rgb="FFFFFFFF"/>
      <name val="Arial"/>
    </font>
    <font>
      <sz val="10"/>
      <color rgb="FFFFFFFF"/>
      <name val="Arial"/>
    </font>
    <font>
      <b/>
      <sz val="9"/>
      <color rgb="FF000000"/>
      <name val="Arial"/>
    </font>
    <font>
      <u/>
      <sz val="10"/>
      <color rgb="FF000000"/>
      <name val="Arial"/>
    </font>
    <font>
      <sz val="10"/>
      <color rgb="FFCCFFFF"/>
      <name val="Arial"/>
    </font>
    <font>
      <sz val="10"/>
      <color rgb="FF000000"/>
      <name val="Arial"/>
    </font>
    <font>
      <b/>
      <sz val="9"/>
      <color rgb="FF000000"/>
      <name val="Arial"/>
    </font>
    <font>
      <u/>
      <sz val="10"/>
      <color rgb="FF000000"/>
      <name val="Arial"/>
    </font>
    <font>
      <sz val="10"/>
      <color rgb="FFFFFFFF"/>
      <name val="Arial"/>
    </font>
    <font>
      <sz val="10"/>
      <color rgb="FFFFFFFF"/>
      <name val="Arial"/>
    </font>
    <font>
      <b/>
      <sz val="10"/>
      <color rgb="FF000000"/>
      <name val="Arial"/>
    </font>
    <font>
      <sz val="10"/>
      <color rgb="FF000000"/>
      <name val="Arial"/>
    </font>
    <font>
      <sz val="10"/>
      <color rgb="FFFFFFFF"/>
      <name val="Arial"/>
    </font>
    <font>
      <b/>
      <sz val="9"/>
      <color rgb="FF000000"/>
      <name val="Arial"/>
    </font>
    <font>
      <sz val="10"/>
      <color rgb="FFFFFFFF"/>
      <name val="Arial"/>
    </font>
    <font>
      <sz val="10"/>
      <color rgb="FFFFFFFF"/>
      <name val="Arial"/>
    </font>
    <font>
      <sz val="10"/>
      <color rgb="FF434343"/>
      <name val="Arial"/>
    </font>
    <font>
      <sz val="10"/>
      <color rgb="FF000000"/>
      <name val="Arial"/>
    </font>
    <font>
      <sz val="10"/>
      <color rgb="FF000000"/>
      <name val="Arial"/>
    </font>
    <font>
      <sz val="10"/>
      <color rgb="FFFFFFFF"/>
      <name val="Arial"/>
    </font>
    <font>
      <sz val="10"/>
      <color rgb="FF000000"/>
      <name val="Arial"/>
    </font>
    <font>
      <u/>
      <sz val="10"/>
      <color rgb="FF000000"/>
      <name val="Arial"/>
    </font>
    <font>
      <sz val="10"/>
      <color rgb="FF000000"/>
      <name val="Arial"/>
    </font>
    <font>
      <b/>
      <sz val="12"/>
      <color rgb="FFFFFFFF"/>
      <name val="Arial"/>
    </font>
    <font>
      <b/>
      <sz val="9"/>
      <color rgb="FF000000"/>
      <name val="Arial"/>
    </font>
    <font>
      <sz val="12"/>
      <color rgb="FFFFFFFF"/>
      <name val="Arial"/>
    </font>
    <font>
      <sz val="10"/>
      <color rgb="FF000000"/>
      <name val="Arial"/>
    </font>
    <font>
      <sz val="10"/>
      <color rgb="FFFFFFFF"/>
      <name val="Arial"/>
    </font>
    <font>
      <sz val="10"/>
      <color rgb="FF434343"/>
      <name val="Arial"/>
    </font>
    <font>
      <sz val="10"/>
      <color rgb="FF000000"/>
      <name val="Arial"/>
    </font>
    <font>
      <sz val="10"/>
      <color rgb="FF000000"/>
      <name val="Arial"/>
    </font>
    <font>
      <sz val="10"/>
      <color rgb="FFFFFFFF"/>
      <name val="Arial"/>
    </font>
    <font>
      <sz val="11"/>
      <color rgb="FF000000"/>
      <name val="Arial"/>
    </font>
    <font>
      <sz val="10"/>
      <color rgb="FF434343"/>
      <name val="Arial"/>
    </font>
    <font>
      <sz val="10"/>
      <color rgb="FF000000"/>
      <name val="Arial"/>
    </font>
    <font>
      <sz val="10"/>
      <color rgb="FFFFFFFF"/>
      <name val="Arial"/>
    </font>
    <font>
      <sz val="10"/>
      <color rgb="FF434343"/>
      <name val="Arial"/>
    </font>
    <font>
      <b/>
      <sz val="10"/>
      <color rgb="FF000000"/>
      <name val="Arial"/>
    </font>
    <font>
      <sz val="10"/>
      <color rgb="FFFFFFFF"/>
      <name val="Arial"/>
    </font>
    <font>
      <u/>
      <sz val="10"/>
      <color rgb="FF000000"/>
      <name val="Arial"/>
    </font>
    <font>
      <u/>
      <sz val="10"/>
      <color rgb="FF000000"/>
      <name val="Arial"/>
    </font>
    <font>
      <sz val="10"/>
      <color rgb="FFFFFFFF"/>
      <name val="Arial"/>
    </font>
    <font>
      <sz val="10"/>
      <color rgb="FF000000"/>
      <name val="Arial"/>
    </font>
    <font>
      <sz val="10"/>
      <color rgb="FF000000"/>
      <name val="Arial"/>
    </font>
    <font>
      <sz val="10"/>
      <color rgb="FFFFFFFF"/>
      <name val="Arial"/>
    </font>
    <font>
      <sz val="10"/>
      <color rgb="FF000000"/>
      <name val="Arial"/>
    </font>
    <font>
      <sz val="12"/>
      <color rgb="FFFFFFFF"/>
      <name val="Arial"/>
    </font>
    <font>
      <u/>
      <sz val="10"/>
      <color rgb="FF000000"/>
      <name val="Arial"/>
    </font>
    <font>
      <sz val="10"/>
      <color rgb="FFFFFFFF"/>
      <name val="Arial"/>
    </font>
    <font>
      <sz val="12"/>
      <color rgb="FFFFFFFF"/>
      <name val="Arial"/>
    </font>
    <font>
      <sz val="10"/>
      <color rgb="FF434343"/>
      <name val="Arial"/>
    </font>
    <font>
      <sz val="10"/>
      <color rgb="FFFFFFFF"/>
      <name val="Arial"/>
    </font>
    <font>
      <sz val="10"/>
      <color rgb="FF000000"/>
      <name val="Arial"/>
    </font>
    <font>
      <sz val="10"/>
      <color rgb="FF000000"/>
      <name val="Arial"/>
    </font>
    <font>
      <sz val="10"/>
      <color rgb="FFFFFFFF"/>
      <name val="Arial"/>
    </font>
    <font>
      <sz val="10"/>
      <color rgb="FF000000"/>
      <name val="Arial"/>
    </font>
    <font>
      <sz val="10"/>
      <color rgb="FFFFFFFF"/>
      <name val="Arial"/>
    </font>
    <font>
      <sz val="10"/>
      <color rgb="FF434343"/>
      <name val="Arial"/>
    </font>
    <font>
      <sz val="10"/>
      <color rgb="FFFFFFFF"/>
      <name val="Arial"/>
    </font>
    <font>
      <sz val="10"/>
      <color rgb="FFFFFFFF"/>
      <name val="Arial"/>
    </font>
    <font>
      <sz val="10"/>
      <color rgb="FF000000"/>
      <name val="Arial"/>
    </font>
    <font>
      <sz val="12"/>
      <color rgb="FFFFFFFF"/>
      <name val="Arial"/>
    </font>
    <font>
      <u/>
      <sz val="10"/>
      <color rgb="FF000000"/>
      <name val="Arial"/>
    </font>
    <font>
      <sz val="10"/>
      <color rgb="FFFFFFFF"/>
      <name val="Arial"/>
    </font>
    <font>
      <sz val="10"/>
      <color rgb="FF434343"/>
      <name val="Arial"/>
    </font>
    <font>
      <sz val="10"/>
      <color rgb="FF434343"/>
      <name val="Arial"/>
    </font>
    <font>
      <u/>
      <sz val="10"/>
      <color rgb="FF000000"/>
      <name val="Arial"/>
    </font>
    <font>
      <sz val="9"/>
      <color rgb="FF000000"/>
      <name val="Arial"/>
    </font>
    <font>
      <b/>
      <sz val="12"/>
      <color rgb="FFFFFFFF"/>
      <name val="Arial"/>
    </font>
    <font>
      <sz val="10"/>
      <color rgb="FF434343"/>
      <name val="Arial"/>
    </font>
    <font>
      <sz val="10"/>
      <color rgb="FF000000"/>
      <name val="Arial"/>
    </font>
    <font>
      <u/>
      <sz val="10"/>
      <color rgb="FF000000"/>
      <name val="Arial"/>
    </font>
    <font>
      <sz val="10"/>
      <color rgb="FFFFFFFF"/>
      <name val="Arial"/>
    </font>
    <font>
      <sz val="10"/>
      <color rgb="FF1155CC"/>
      <name val="Arial"/>
    </font>
    <font>
      <u/>
      <sz val="10"/>
      <color rgb="FF000000"/>
      <name val="Arial"/>
    </font>
    <font>
      <sz val="10"/>
      <color rgb="FF000000"/>
      <name val="Arial"/>
    </font>
    <font>
      <b/>
      <sz val="10"/>
      <color rgb="FF000000"/>
      <name val="Arial"/>
    </font>
    <font>
      <b/>
      <sz val="9"/>
      <color rgb="FF000000"/>
      <name val="Arial"/>
    </font>
    <font>
      <sz val="10"/>
      <color rgb="FF000000"/>
      <name val="Arial"/>
    </font>
    <font>
      <sz val="10"/>
      <color rgb="FF000000"/>
      <name val="Arial"/>
    </font>
    <font>
      <sz val="10"/>
      <color rgb="FF000000"/>
      <name val="Arial"/>
    </font>
    <font>
      <b/>
      <sz val="12"/>
      <color rgb="FFFFFFFF"/>
      <name val="Arial"/>
    </font>
    <font>
      <sz val="11"/>
      <color rgb="FF000000"/>
      <name val="Arial"/>
    </font>
    <font>
      <sz val="10"/>
      <color rgb="FFFFFFFF"/>
      <name val="Arial"/>
    </font>
    <font>
      <b/>
      <sz val="9"/>
      <color rgb="FF000000"/>
      <name val="Arial"/>
    </font>
    <font>
      <sz val="10"/>
      <color rgb="FFCCFFFF"/>
      <name val="Arial"/>
    </font>
    <font>
      <sz val="10"/>
      <color rgb="FF000000"/>
      <name val="Arial"/>
    </font>
    <font>
      <sz val="10"/>
      <color rgb="FF000000"/>
      <name val="Arial"/>
    </font>
    <font>
      <b/>
      <sz val="12"/>
      <color rgb="FF000000"/>
      <name val="Arial"/>
    </font>
    <font>
      <b/>
      <i/>
      <sz val="10"/>
      <color rgb="FF000000"/>
      <name val="Arial"/>
    </font>
    <font>
      <sz val="10"/>
      <color rgb="FFFFFFFF"/>
      <name val="Arial"/>
    </font>
    <font>
      <sz val="10"/>
      <color rgb="FF000000"/>
      <name val="Arial"/>
    </font>
    <font>
      <sz val="10"/>
      <color rgb="FF000000"/>
      <name val="Arial"/>
    </font>
    <font>
      <u/>
      <sz val="10"/>
      <color rgb="FF000000"/>
      <name val="Arial"/>
    </font>
    <font>
      <sz val="10"/>
      <color rgb="FF000000"/>
      <name val="Arial"/>
    </font>
    <font>
      <sz val="10"/>
      <color rgb="FFFFFFFF"/>
      <name val="Arial"/>
    </font>
    <font>
      <sz val="10"/>
      <color rgb="FF000000"/>
      <name val="Arial"/>
    </font>
    <font>
      <sz val="10"/>
      <color rgb="FF000000"/>
      <name val="Arial"/>
    </font>
    <font>
      <sz val="10"/>
      <color rgb="FF000000"/>
      <name val="Arial"/>
    </font>
    <font>
      <b/>
      <sz val="12"/>
      <color rgb="FFFFFFFF"/>
      <name val="Arial"/>
    </font>
    <font>
      <sz val="10"/>
      <color rgb="FF000000"/>
      <name val="Arial"/>
    </font>
    <font>
      <sz val="10"/>
      <color rgb="FF000000"/>
      <name val="Arial"/>
    </font>
    <font>
      <u/>
      <sz val="10"/>
      <color rgb="FF000000"/>
      <name val="Arial"/>
    </font>
    <font>
      <sz val="10"/>
      <color rgb="FF000000"/>
      <name val="Arial"/>
    </font>
    <font>
      <b/>
      <sz val="10"/>
      <color rgb="FF000000"/>
      <name val="Arial"/>
    </font>
    <font>
      <sz val="10"/>
      <color rgb="FFFFFFFF"/>
      <name val="Arial"/>
    </font>
    <font>
      <sz val="10"/>
      <color rgb="FFFFFFFF"/>
      <name val="Arial"/>
    </font>
    <font>
      <u/>
      <sz val="10"/>
      <color rgb="FF000000"/>
      <name val="Arial"/>
    </font>
    <font>
      <sz val="10"/>
      <color rgb="FFFFFFFF"/>
      <name val="Arial"/>
    </font>
    <font>
      <sz val="10"/>
      <color rgb="FFFFFFFF"/>
      <name val="Arial"/>
    </font>
    <font>
      <sz val="10"/>
      <color rgb="FF000000"/>
      <name val="Arial"/>
    </font>
    <font>
      <sz val="10"/>
      <color rgb="FFFFFFFF"/>
      <name val="Arial"/>
    </font>
    <font>
      <sz val="10"/>
      <color rgb="FF000000"/>
      <name val="Arial"/>
    </font>
    <font>
      <sz val="10"/>
      <color rgb="FF000000"/>
      <name val="Arial"/>
    </font>
    <font>
      <u/>
      <sz val="10"/>
      <color rgb="FF000000"/>
      <name val="Arial"/>
    </font>
    <font>
      <sz val="10"/>
      <color rgb="FF000000"/>
      <name val="Arial"/>
    </font>
    <font>
      <sz val="10"/>
      <color rgb="FFFFFFFF"/>
      <name val="Arial"/>
    </font>
    <font>
      <b/>
      <sz val="10"/>
      <color rgb="FF000000"/>
      <name val="Arial"/>
    </font>
    <font>
      <sz val="10"/>
      <color rgb="FFFFFFFF"/>
      <name val="Arial"/>
    </font>
    <font>
      <sz val="10"/>
      <color rgb="FFFFFFFF"/>
      <name val="Arial"/>
    </font>
    <font>
      <u/>
      <sz val="10"/>
      <color rgb="FF000000"/>
      <name val="Arial"/>
    </font>
    <font>
      <sz val="10"/>
      <color rgb="FF000000"/>
      <name val="Arial"/>
    </font>
    <font>
      <sz val="10"/>
      <color rgb="FF000000"/>
      <name val="Arial"/>
    </font>
    <font>
      <sz val="10"/>
      <color rgb="FF1155CC"/>
      <name val="Arial"/>
    </font>
    <font>
      <sz val="10"/>
      <color rgb="FF1155CC"/>
      <name val="Arial"/>
    </font>
    <font>
      <sz val="10"/>
      <color rgb="FF000000"/>
      <name val="Arial"/>
    </font>
    <font>
      <b/>
      <sz val="9"/>
      <color rgb="FF000000"/>
      <name val="Arial"/>
    </font>
    <font>
      <sz val="10"/>
      <color rgb="FF000000"/>
      <name val="Arial"/>
    </font>
    <font>
      <sz val="10"/>
      <color rgb="FF434343"/>
      <name val="Arial"/>
    </font>
    <font>
      <sz val="10"/>
      <color rgb="FFFFFFFF"/>
      <name val="Arial"/>
    </font>
    <font>
      <sz val="10"/>
      <color rgb="FFFFFFFF"/>
      <name val="Arial"/>
    </font>
    <font>
      <sz val="10"/>
      <color rgb="FF000000"/>
      <name val="Arial"/>
    </font>
    <font>
      <sz val="10"/>
      <color rgb="FF000000"/>
      <name val="Arial"/>
    </font>
    <font>
      <sz val="10"/>
      <color rgb="FF000000"/>
      <name val="Arial"/>
    </font>
    <font>
      <sz val="10"/>
      <color rgb="FFFFFFFF"/>
      <name val="Arial"/>
    </font>
    <font>
      <sz val="10"/>
      <color rgb="FFFFFFFF"/>
      <name val="Arial"/>
    </font>
    <font>
      <b/>
      <sz val="12"/>
      <color rgb="FFFFFFFF"/>
      <name val="Arial"/>
    </font>
    <font>
      <sz val="10"/>
      <color rgb="FFFFFFFF"/>
      <name val="Arial"/>
    </font>
    <font>
      <sz val="10"/>
      <color rgb="FF000000"/>
      <name val="Arial"/>
    </font>
    <font>
      <sz val="18"/>
      <color rgb="FF000000"/>
      <name val="Arial"/>
    </font>
    <font>
      <sz val="10"/>
      <color rgb="FF434343"/>
      <name val="Arial"/>
    </font>
    <font>
      <sz val="10"/>
      <color rgb="FF000000"/>
      <name val="Arial"/>
    </font>
    <font>
      <sz val="10"/>
      <color rgb="FF000000"/>
      <name val="Arial"/>
    </font>
    <font>
      <sz val="10"/>
      <color rgb="FFFFFFFF"/>
      <name val="Arial"/>
    </font>
    <font>
      <sz val="10"/>
      <color rgb="FF434343"/>
      <name val="Arial"/>
    </font>
    <font>
      <sz val="10"/>
      <color rgb="FFFFFFFF"/>
      <name val="Arial"/>
    </font>
    <font>
      <u/>
      <sz val="10"/>
      <color rgb="FF000000"/>
      <name val="Arial"/>
    </font>
    <font>
      <sz val="10"/>
      <color rgb="FF434343"/>
      <name val="Arial"/>
    </font>
    <font>
      <u/>
      <sz val="10"/>
      <color rgb="FF000000"/>
      <name val="Arial"/>
    </font>
    <font>
      <sz val="10"/>
      <color rgb="FF000000"/>
      <name val="Arial"/>
    </font>
    <font>
      <sz val="10"/>
      <color rgb="FF000000"/>
      <name val="Arial"/>
    </font>
    <font>
      <sz val="10"/>
      <color rgb="FF000000"/>
      <name val="Arial"/>
    </font>
    <font>
      <sz val="10"/>
      <color rgb="FFFFFFFF"/>
      <name val="Arial"/>
    </font>
    <font>
      <b/>
      <sz val="9"/>
      <color rgb="FF000000"/>
      <name val="Arial"/>
    </font>
    <font>
      <sz val="10"/>
      <color rgb="FF000000"/>
      <name val="Arial"/>
    </font>
    <font>
      <u/>
      <sz val="10"/>
      <color rgb="FF000000"/>
      <name val="Arial"/>
    </font>
    <font>
      <u/>
      <sz val="10"/>
      <color rgb="FF000000"/>
      <name val="Arial"/>
    </font>
    <font>
      <sz val="10"/>
      <color rgb="FF000000"/>
      <name val="Arial"/>
    </font>
    <font>
      <sz val="10"/>
      <color rgb="FFCCFFFF"/>
      <name val="Arial"/>
    </font>
    <font>
      <sz val="10"/>
      <color rgb="FF000000"/>
      <name val="Arial"/>
    </font>
    <font>
      <sz val="10"/>
      <color rgb="FF000000"/>
      <name val="Arial"/>
    </font>
    <font>
      <sz val="10"/>
      <color rgb="FFFFFFFF"/>
      <name val="Arial"/>
    </font>
    <font>
      <u/>
      <sz val="10"/>
      <color rgb="FF000000"/>
      <name val="Arial"/>
    </font>
    <font>
      <sz val="10"/>
      <color rgb="FF000000"/>
      <name val="Arial"/>
    </font>
    <font>
      <sz val="10"/>
      <color rgb="FF000000"/>
      <name val="Arial"/>
    </font>
    <font>
      <sz val="10"/>
      <color rgb="FF000000"/>
      <name val="Arial"/>
    </font>
    <font>
      <u/>
      <sz val="10"/>
      <color rgb="FF000000"/>
      <name val="Arial"/>
    </font>
    <font>
      <u/>
      <sz val="10"/>
      <color rgb="FF000000"/>
      <name val="Arial"/>
    </font>
    <font>
      <sz val="10"/>
      <color rgb="FFFFFFFF"/>
      <name val="Arial"/>
    </font>
    <font>
      <sz val="10"/>
      <color rgb="FFFFFFFF"/>
      <name val="Arial"/>
    </font>
    <font>
      <sz val="10"/>
      <color rgb="FF000000"/>
      <name val="Arial"/>
    </font>
    <font>
      <u/>
      <sz val="10"/>
      <color rgb="FF000000"/>
      <name val="Arial"/>
    </font>
    <font>
      <b/>
      <sz val="9"/>
      <color rgb="FF000000"/>
      <name val="Arial"/>
    </font>
    <font>
      <b/>
      <sz val="12"/>
      <color rgb="FFFFFFFF"/>
      <name val="Arial"/>
    </font>
    <font>
      <sz val="10"/>
      <color rgb="FF000000"/>
      <name val="Arial"/>
    </font>
    <font>
      <sz val="10"/>
      <color rgb="FFFFFFFF"/>
      <name val="Arial"/>
    </font>
    <font>
      <sz val="10"/>
      <color rgb="FF1155CC"/>
      <name val="Arial"/>
    </font>
    <font>
      <sz val="10"/>
      <color rgb="FF434343"/>
      <name val="Arial"/>
    </font>
    <font>
      <sz val="10"/>
      <color rgb="FF000000"/>
      <name val="Arial"/>
    </font>
    <font>
      <sz val="10"/>
      <color rgb="FF000000"/>
      <name val="Arial"/>
    </font>
    <font>
      <b/>
      <sz val="12"/>
      <color rgb="FF000000"/>
      <name val="Arial"/>
    </font>
    <font>
      <sz val="10"/>
      <color rgb="FF434343"/>
      <name val="Arial"/>
    </font>
    <font>
      <sz val="18"/>
      <color rgb="FF000000"/>
      <name val="Arial"/>
    </font>
    <font>
      <sz val="10"/>
      <color rgb="FF434343"/>
      <name val="Arial"/>
    </font>
    <font>
      <sz val="10"/>
      <color rgb="FFFFFFFF"/>
      <name val="Arial"/>
    </font>
    <font>
      <u/>
      <sz val="10"/>
      <color rgb="FF000000"/>
      <name val="Arial"/>
    </font>
    <font>
      <sz val="10"/>
      <color rgb="FF434343"/>
      <name val="Arial"/>
    </font>
    <font>
      <sz val="10"/>
      <color rgb="FF000000"/>
      <name val="Arial"/>
    </font>
    <font>
      <u/>
      <sz val="10"/>
      <color rgb="FF000000"/>
      <name val="Arial"/>
    </font>
    <font>
      <sz val="10"/>
      <color rgb="FF000000"/>
      <name val="Arial"/>
    </font>
    <font>
      <b/>
      <sz val="12"/>
      <color rgb="FFFFFFFF"/>
      <name val="Arial"/>
    </font>
    <font>
      <sz val="10"/>
      <color rgb="FF000000"/>
      <name val="Arial"/>
    </font>
    <font>
      <b/>
      <sz val="10"/>
      <color rgb="FF000000"/>
      <name val="Arial"/>
    </font>
    <font>
      <sz val="10"/>
      <color rgb="FFFFFFFF"/>
      <name val="Arial"/>
    </font>
    <font>
      <b/>
      <sz val="12"/>
      <color rgb="FFFFFFFF"/>
      <name val="Arial"/>
    </font>
    <font>
      <sz val="10"/>
      <color rgb="FF000000"/>
      <name val="Arial"/>
    </font>
    <font>
      <b/>
      <sz val="9"/>
      <color rgb="FF000000"/>
      <name val="Arial"/>
    </font>
    <font>
      <sz val="10"/>
      <color rgb="FF434343"/>
      <name val="Arial"/>
    </font>
    <font>
      <sz val="10"/>
      <color rgb="FF000000"/>
      <name val="Arial"/>
    </font>
    <font>
      <u/>
      <sz val="10"/>
      <color rgb="FF000000"/>
      <name val="Arial"/>
    </font>
    <font>
      <sz val="10"/>
      <color rgb="FF000000"/>
      <name val="Arial"/>
    </font>
    <font>
      <sz val="10"/>
      <color rgb="FF000000"/>
      <name val="Arial"/>
    </font>
    <font>
      <sz val="10"/>
      <color rgb="FF434343"/>
      <name val="Arial"/>
    </font>
    <font>
      <sz val="10"/>
      <color rgb="FF000000"/>
      <name val="Arial"/>
    </font>
    <font>
      <sz val="10"/>
      <color rgb="FF000000"/>
      <name val="Arial"/>
    </font>
    <font>
      <sz val="10"/>
      <color rgb="FF000000"/>
      <name val="Arial"/>
    </font>
    <font>
      <sz val="11"/>
      <color rgb="FF000000"/>
      <name val="Arial"/>
    </font>
    <font>
      <sz val="10"/>
      <color rgb="FF434343"/>
      <name val="Arial"/>
    </font>
    <font>
      <sz val="10"/>
      <color rgb="FF000000"/>
      <name val="Arial"/>
    </font>
    <font>
      <sz val="10"/>
      <color rgb="FFFFFFFF"/>
      <name val="Arial"/>
    </font>
    <font>
      <sz val="10"/>
      <color rgb="FF434343"/>
      <name val="Arial"/>
    </font>
    <font>
      <sz val="10"/>
      <color rgb="FF000000"/>
      <name val="Arial"/>
    </font>
    <font>
      <sz val="10"/>
      <color rgb="FF000000"/>
      <name val="Arial"/>
    </font>
    <font>
      <sz val="10"/>
      <color rgb="FF000000"/>
      <name val="Arial"/>
    </font>
    <font>
      <sz val="10"/>
      <color rgb="FF434343"/>
      <name val="Arial"/>
    </font>
    <font>
      <b/>
      <sz val="9"/>
      <color rgb="FF000000"/>
      <name val="Arial"/>
    </font>
    <font>
      <sz val="10"/>
      <color rgb="FF000000"/>
      <name val="Arial"/>
    </font>
    <font>
      <sz val="10"/>
      <color rgb="FFFFFFFF"/>
      <name val="Arial"/>
    </font>
    <font>
      <sz val="10"/>
      <color rgb="FFFFFFFF"/>
      <name val="Arial"/>
    </font>
    <font>
      <sz val="10"/>
      <color rgb="FF000000"/>
      <name val="Arial"/>
    </font>
    <font>
      <sz val="10"/>
      <color rgb="FF000000"/>
      <name val="Arial"/>
    </font>
    <font>
      <sz val="10"/>
      <color rgb="FF000000"/>
      <name val="Arial"/>
    </font>
    <font>
      <sz val="10"/>
      <color rgb="FF000000"/>
      <name val="Arial"/>
    </font>
    <font>
      <b/>
      <sz val="9"/>
      <color rgb="FF000000"/>
      <name val="Arial"/>
    </font>
    <font>
      <u/>
      <sz val="10"/>
      <color rgb="FF000000"/>
      <name val="Arial"/>
    </font>
    <font>
      <u/>
      <sz val="10"/>
      <color rgb="FF000000"/>
      <name val="Arial"/>
    </font>
    <font>
      <sz val="10"/>
      <color rgb="FFFFFFFF"/>
      <name val="Arial"/>
    </font>
    <font>
      <sz val="10"/>
      <color rgb="FF000000"/>
      <name val="Arial"/>
    </font>
    <font>
      <sz val="10"/>
      <color rgb="FFFFFFFF"/>
      <name val="Arial"/>
    </font>
    <font>
      <sz val="10"/>
      <color rgb="FF000000"/>
      <name val="Arial"/>
    </font>
    <font>
      <sz val="10"/>
      <color rgb="FF000000"/>
      <name val="Arial"/>
    </font>
    <font>
      <b/>
      <sz val="12"/>
      <color rgb="FFFFFFFF"/>
      <name val="Arial"/>
    </font>
    <font>
      <sz val="10"/>
      <color rgb="FFFFFFFF"/>
      <name val="Arial"/>
    </font>
    <font>
      <b/>
      <sz val="12"/>
      <color rgb="FFFFFFFF"/>
      <name val="Arial"/>
    </font>
    <font>
      <sz val="10"/>
      <color rgb="FF000000"/>
      <name val="Arial"/>
    </font>
    <font>
      <sz val="10"/>
      <color rgb="FFFFFFFF"/>
      <name val="Arial"/>
    </font>
    <font>
      <sz val="10"/>
      <color rgb="FF000000"/>
      <name val="Arial"/>
    </font>
    <font>
      <sz val="10"/>
      <color rgb="FF434343"/>
      <name val="Arial"/>
    </font>
    <font>
      <sz val="10"/>
      <color rgb="FF434343"/>
      <name val="Arial"/>
    </font>
    <font>
      <sz val="10"/>
      <color rgb="FF000000"/>
      <name val="Arial"/>
    </font>
    <font>
      <sz val="10"/>
      <color rgb="FF000000"/>
      <name val="Arial"/>
    </font>
    <font>
      <sz val="10"/>
      <color rgb="FFFFFFFF"/>
      <name val="Arial"/>
    </font>
    <font>
      <sz val="10"/>
      <color rgb="FF434343"/>
      <name val="Arial"/>
    </font>
    <font>
      <sz val="10"/>
      <color rgb="FFFFFFFF"/>
      <name val="Arial"/>
    </font>
    <font>
      <sz val="10"/>
      <color rgb="FF434343"/>
      <name val="Arial"/>
    </font>
    <font>
      <u/>
      <sz val="10"/>
      <color rgb="FF000000"/>
      <name val="Arial"/>
    </font>
    <font>
      <sz val="10"/>
      <color rgb="FF000000"/>
      <name val="Arial"/>
    </font>
    <font>
      <sz val="10"/>
      <color rgb="FF000000"/>
      <name val="Arial"/>
    </font>
    <font>
      <sz val="10"/>
      <color rgb="FF000000"/>
      <name val="Arial"/>
    </font>
    <font>
      <b/>
      <i/>
      <sz val="11"/>
      <color rgb="FF000000"/>
      <name val="Arial"/>
    </font>
    <font>
      <sz val="10"/>
      <color rgb="FFFFFFFF"/>
      <name val="Arial"/>
    </font>
    <font>
      <sz val="10"/>
      <color rgb="FF1155CC"/>
      <name val="Arial"/>
    </font>
    <font>
      <sz val="10"/>
      <color rgb="FF434343"/>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sz val="10"/>
      <color rgb="FFCCFFFF"/>
      <name val="Arial"/>
    </font>
    <font>
      <sz val="10"/>
      <color rgb="FFFFFFFF"/>
      <name val="Arial"/>
    </font>
    <font>
      <sz val="9"/>
      <color rgb="FF000000"/>
      <name val="Arial"/>
    </font>
    <font>
      <sz val="10"/>
      <color rgb="FF434343"/>
      <name val="Arial"/>
    </font>
    <font>
      <sz val="10"/>
      <color rgb="FF000000"/>
      <name val="Arial"/>
    </font>
    <font>
      <sz val="10"/>
      <color rgb="FF000000"/>
      <name val="Arial"/>
    </font>
    <font>
      <b/>
      <sz val="12"/>
      <color rgb="FFFFFFFF"/>
      <name val="Arial"/>
    </font>
    <font>
      <sz val="10"/>
      <color rgb="FF000000"/>
      <name val="Arial"/>
    </font>
    <font>
      <sz val="10"/>
      <color rgb="FFFFFFFF"/>
      <name val="Arial"/>
    </font>
    <font>
      <sz val="10"/>
      <color rgb="FF000000"/>
      <name val="Arial"/>
    </font>
    <font>
      <sz val="10"/>
      <color rgb="FF000000"/>
      <name val="Arial"/>
    </font>
    <font>
      <sz val="10"/>
      <color rgb="FF000000"/>
      <name val="Arial"/>
    </font>
    <font>
      <sz val="10"/>
      <color rgb="FFFFFFFF"/>
      <name val="Arial"/>
    </font>
    <font>
      <sz val="10"/>
      <color rgb="FF000000"/>
      <name val="Arial"/>
    </font>
    <font>
      <sz val="10"/>
      <color rgb="FFFFFFFF"/>
      <name val="Arial"/>
    </font>
    <font>
      <sz val="10"/>
      <color rgb="FFFFFFFF"/>
      <name val="Arial"/>
    </font>
    <font>
      <u/>
      <sz val="10"/>
      <color rgb="FF000000"/>
      <name val="Arial"/>
    </font>
    <font>
      <sz val="10"/>
      <color rgb="FF434343"/>
      <name val="Arial"/>
    </font>
    <font>
      <sz val="10"/>
      <color rgb="FF000000"/>
      <name val="Arial"/>
    </font>
    <font>
      <sz val="10"/>
      <color rgb="FF000000"/>
      <name val="Arial"/>
    </font>
    <font>
      <sz val="10"/>
      <color rgb="FF000000"/>
      <name val="Arial"/>
    </font>
    <font>
      <u/>
      <sz val="10"/>
      <color rgb="FF000000"/>
      <name val="Arial"/>
    </font>
    <font>
      <sz val="10"/>
      <color rgb="FF000000"/>
      <name val="Arial"/>
    </font>
    <font>
      <sz val="10"/>
      <color rgb="FFFFFFFF"/>
      <name val="Arial"/>
    </font>
    <font>
      <b/>
      <sz val="9"/>
      <color rgb="FF000000"/>
      <name val="Arial"/>
    </font>
    <font>
      <b/>
      <i/>
      <sz val="10"/>
      <color rgb="FF000000"/>
      <name val="Arial"/>
    </font>
    <font>
      <sz val="10"/>
      <color rgb="FF000000"/>
      <name val="Arial"/>
    </font>
    <font>
      <sz val="10"/>
      <color rgb="FF000000"/>
      <name val="Arial"/>
    </font>
    <font>
      <b/>
      <sz val="9"/>
      <color rgb="FF000000"/>
      <name val="Arial"/>
    </font>
    <font>
      <sz val="10"/>
      <color rgb="FF000000"/>
      <name val="Arial"/>
    </font>
    <font>
      <b/>
      <sz val="9"/>
      <color rgb="FF000000"/>
      <name val="Arial"/>
    </font>
    <font>
      <sz val="10"/>
      <color rgb="FF434343"/>
      <name val="Arial"/>
    </font>
    <font>
      <b/>
      <sz val="12"/>
      <color rgb="FFFFFFFF"/>
      <name val="Arial"/>
    </font>
    <font>
      <sz val="10"/>
      <color rgb="FF000000"/>
      <name val="Arial"/>
    </font>
    <font>
      <sz val="10"/>
      <color rgb="FF000000"/>
      <name val="Arial"/>
    </font>
    <font>
      <sz val="10"/>
      <color rgb="FFFFFFFF"/>
      <name val="Arial"/>
    </font>
    <font>
      <sz val="10"/>
      <color rgb="FF000000"/>
      <name val="Arial"/>
    </font>
    <font>
      <sz val="10"/>
      <color rgb="FF434343"/>
      <name val="Arial"/>
    </font>
    <font>
      <sz val="10"/>
      <color rgb="FF000000"/>
      <name val="Arial"/>
    </font>
    <font>
      <u/>
      <sz val="10"/>
      <color rgb="FF000000"/>
      <name val="Arial"/>
    </font>
    <font>
      <u/>
      <sz val="10"/>
      <color rgb="FF000000"/>
      <name val="Arial"/>
    </font>
    <font>
      <sz val="10"/>
      <color rgb="FF000000"/>
      <name val="Arial"/>
    </font>
    <font>
      <sz val="10"/>
      <color rgb="FFFFFFFF"/>
      <name val="Arial"/>
    </font>
    <font>
      <sz val="10"/>
      <color rgb="FF000000"/>
      <name val="Arial"/>
    </font>
    <font>
      <sz val="10"/>
      <color rgb="FFFFFFFF"/>
      <name val="Arial"/>
    </font>
    <font>
      <sz val="10"/>
      <color rgb="FFFFFFFF"/>
      <name val="Arial"/>
    </font>
    <font>
      <b/>
      <sz val="9"/>
      <color rgb="FF000000"/>
      <name val="Arial"/>
    </font>
    <font>
      <u/>
      <sz val="10"/>
      <color rgb="FF000000"/>
      <name val="Arial"/>
    </font>
    <font>
      <sz val="10"/>
      <color rgb="FFFFFFFF"/>
      <name val="Arial"/>
    </font>
    <font>
      <sz val="10"/>
      <color rgb="FF000000"/>
      <name val="Arial"/>
    </font>
    <font>
      <sz val="10"/>
      <color rgb="FFFFFFFF"/>
      <name val="Arial"/>
    </font>
    <font>
      <b/>
      <sz val="9"/>
      <color rgb="FF000000"/>
      <name val="Arial"/>
    </font>
    <font>
      <b/>
      <sz val="12"/>
      <color rgb="FFFFFFFF"/>
      <name val="Arial"/>
    </font>
    <font>
      <sz val="10"/>
      <color rgb="FF000000"/>
      <name val="Arial"/>
    </font>
    <font>
      <sz val="10"/>
      <color rgb="FF5B0F00"/>
      <name val="Arial"/>
    </font>
    <font>
      <sz val="10"/>
      <color rgb="FF434343"/>
      <name val="Arial"/>
    </font>
    <font>
      <sz val="10"/>
      <color rgb="FFCCFFFF"/>
      <name val="Arial"/>
    </font>
    <font>
      <sz val="10"/>
      <color rgb="FFFFFFFF"/>
      <name val="Arial"/>
    </font>
    <font>
      <sz val="10"/>
      <color rgb="FF000000"/>
      <name val="Arial"/>
    </font>
    <font>
      <sz val="10"/>
      <color rgb="FF434343"/>
      <name val="Arial"/>
    </font>
    <font>
      <sz val="10"/>
      <color rgb="FF434343"/>
      <name val="Arial"/>
    </font>
    <font>
      <sz val="10"/>
      <color rgb="FFFFFFFF"/>
      <name val="Arial"/>
    </font>
    <font>
      <b/>
      <sz val="9"/>
      <color rgb="FF000000"/>
      <name val="Arial"/>
    </font>
    <font>
      <sz val="10"/>
      <color rgb="FFFFFFFF"/>
      <name val="Arial"/>
    </font>
    <font>
      <sz val="10"/>
      <color rgb="FF000000"/>
      <name val="Arial"/>
    </font>
    <font>
      <sz val="10"/>
      <color rgb="FFFFFFFF"/>
      <name val="Arial"/>
    </font>
    <font>
      <sz val="10"/>
      <color rgb="FF434343"/>
      <name val="Arial"/>
    </font>
    <font>
      <u/>
      <sz val="10"/>
      <color rgb="FF000000"/>
      <name val="Arial"/>
    </font>
    <font>
      <sz val="10"/>
      <color rgb="FFFFFFFF"/>
      <name val="Arial"/>
    </font>
    <font>
      <sz val="10"/>
      <color rgb="FF434343"/>
      <name val="Arial"/>
    </font>
    <font>
      <b/>
      <i/>
      <sz val="12"/>
      <color rgb="FFFFFFFF"/>
      <name val="Arial"/>
    </font>
    <font>
      <sz val="10"/>
      <color rgb="FFFFFFFF"/>
      <name val="Arial"/>
    </font>
    <font>
      <sz val="10"/>
      <color rgb="FFFFFFFF"/>
      <name val="Arial"/>
    </font>
    <font>
      <sz val="10"/>
      <color rgb="FF000000"/>
      <name val="Arial"/>
    </font>
    <font>
      <sz val="10"/>
      <color rgb="FF434343"/>
      <name val="Arial"/>
    </font>
    <font>
      <sz val="10"/>
      <color rgb="FF000000"/>
      <name val="Arial"/>
    </font>
    <font>
      <sz val="10"/>
      <color rgb="FF5B0F00"/>
      <name val="Arial"/>
    </font>
    <font>
      <sz val="10"/>
      <color rgb="FF000000"/>
      <name val="Arial"/>
    </font>
    <font>
      <u/>
      <sz val="10"/>
      <color rgb="FF000000"/>
      <name val="Arial"/>
    </font>
    <font>
      <sz val="10"/>
      <color rgb="FF000000"/>
      <name val="Arial"/>
    </font>
  </fonts>
  <fills count="722">
    <fill>
      <patternFill patternType="none"/>
    </fill>
    <fill>
      <patternFill patternType="gray125"/>
    </fill>
    <fill>
      <patternFill patternType="solid">
        <fgColor rgb="FF134F5C"/>
        <bgColor indexed="64"/>
      </patternFill>
    </fill>
    <fill>
      <patternFill patternType="solid">
        <fgColor rgb="FF000090"/>
        <bgColor indexed="64"/>
      </patternFill>
    </fill>
    <fill>
      <patternFill patternType="solid">
        <fgColor rgb="FFE69138"/>
        <bgColor indexed="64"/>
      </patternFill>
    </fill>
    <fill>
      <patternFill patternType="solid">
        <fgColor rgb="FFCFE2F3"/>
        <bgColor indexed="64"/>
      </patternFill>
    </fill>
    <fill>
      <patternFill patternType="solid">
        <fgColor rgb="FFFFCC99"/>
        <bgColor indexed="64"/>
      </patternFill>
    </fill>
    <fill>
      <patternFill patternType="solid">
        <fgColor rgb="FF008080"/>
        <bgColor indexed="64"/>
      </patternFill>
    </fill>
    <fill>
      <patternFill patternType="solid">
        <fgColor rgb="FFE69138"/>
        <bgColor indexed="64"/>
      </patternFill>
    </fill>
    <fill>
      <patternFill patternType="solid">
        <fgColor rgb="FF274E13"/>
        <bgColor indexed="64"/>
      </patternFill>
    </fill>
    <fill>
      <patternFill patternType="solid">
        <fgColor rgb="FFE69138"/>
        <bgColor indexed="64"/>
      </patternFill>
    </fill>
    <fill>
      <patternFill patternType="solid">
        <fgColor rgb="FF008080"/>
        <bgColor indexed="64"/>
      </patternFill>
    </fill>
    <fill>
      <patternFill patternType="solid">
        <fgColor rgb="FF993300"/>
        <bgColor indexed="64"/>
      </patternFill>
    </fill>
    <fill>
      <patternFill patternType="solid">
        <fgColor rgb="FF980000"/>
        <bgColor indexed="64"/>
      </patternFill>
    </fill>
    <fill>
      <patternFill patternType="solid">
        <fgColor rgb="FF7F6000"/>
        <bgColor indexed="64"/>
      </patternFill>
    </fill>
    <fill>
      <patternFill patternType="solid">
        <fgColor rgb="FFCCFFCC"/>
        <bgColor indexed="64"/>
      </patternFill>
    </fill>
    <fill>
      <patternFill patternType="solid">
        <fgColor rgb="FF99CCFF"/>
        <bgColor indexed="64"/>
      </patternFill>
    </fill>
    <fill>
      <patternFill patternType="solid">
        <fgColor rgb="FF008080"/>
        <bgColor indexed="64"/>
      </patternFill>
    </fill>
    <fill>
      <patternFill patternType="solid">
        <fgColor rgb="FFFFFF99"/>
        <bgColor indexed="64"/>
      </patternFill>
    </fill>
    <fill>
      <patternFill patternType="solid">
        <fgColor rgb="FF006411"/>
        <bgColor indexed="64"/>
      </patternFill>
    </fill>
    <fill>
      <patternFill patternType="solid">
        <fgColor rgb="FFFF6600"/>
        <bgColor indexed="64"/>
      </patternFill>
    </fill>
    <fill>
      <patternFill patternType="solid">
        <fgColor rgb="FFCCFFCC"/>
        <bgColor indexed="64"/>
      </patternFill>
    </fill>
    <fill>
      <patternFill patternType="solid">
        <fgColor rgb="FFC27BA0"/>
        <bgColor indexed="64"/>
      </patternFill>
    </fill>
    <fill>
      <patternFill patternType="solid">
        <fgColor rgb="FFCCFFFF"/>
        <bgColor indexed="64"/>
      </patternFill>
    </fill>
    <fill>
      <patternFill patternType="solid">
        <fgColor rgb="FFFFFFFF"/>
        <bgColor indexed="64"/>
      </patternFill>
    </fill>
    <fill>
      <patternFill patternType="solid">
        <fgColor rgb="FFFF6600"/>
        <bgColor indexed="64"/>
      </patternFill>
    </fill>
    <fill>
      <patternFill patternType="solid">
        <fgColor rgb="FF90713A"/>
        <bgColor indexed="64"/>
      </patternFill>
    </fill>
    <fill>
      <patternFill patternType="solid">
        <fgColor rgb="FF993300"/>
        <bgColor indexed="64"/>
      </patternFill>
    </fill>
    <fill>
      <patternFill patternType="solid">
        <fgColor rgb="FFFF6600"/>
        <bgColor indexed="64"/>
      </patternFill>
    </fill>
    <fill>
      <patternFill patternType="solid">
        <fgColor rgb="FF008080"/>
        <bgColor indexed="64"/>
      </patternFill>
    </fill>
    <fill>
      <patternFill patternType="solid">
        <fgColor rgb="FFFF6600"/>
        <bgColor indexed="64"/>
      </patternFill>
    </fill>
    <fill>
      <patternFill patternType="solid">
        <fgColor rgb="FF008080"/>
        <bgColor indexed="64"/>
      </patternFill>
    </fill>
    <fill>
      <patternFill patternType="solid">
        <fgColor rgb="FFFF6600"/>
        <bgColor indexed="64"/>
      </patternFill>
    </fill>
    <fill>
      <patternFill patternType="solid">
        <fgColor rgb="FFCCFFCC"/>
        <bgColor indexed="64"/>
      </patternFill>
    </fill>
    <fill>
      <patternFill patternType="solid">
        <fgColor rgb="FF008080"/>
        <bgColor indexed="64"/>
      </patternFill>
    </fill>
    <fill>
      <patternFill patternType="solid">
        <fgColor rgb="FFEAD1DC"/>
        <bgColor indexed="64"/>
      </patternFill>
    </fill>
    <fill>
      <patternFill patternType="solid">
        <fgColor rgb="FFFFFFFF"/>
        <bgColor indexed="64"/>
      </patternFill>
    </fill>
    <fill>
      <patternFill patternType="solid">
        <fgColor rgb="FF93C47D"/>
        <bgColor indexed="64"/>
      </patternFill>
    </fill>
    <fill>
      <patternFill patternType="solid">
        <fgColor rgb="FF000000"/>
        <bgColor indexed="64"/>
      </patternFill>
    </fill>
    <fill>
      <patternFill patternType="solid">
        <fgColor rgb="FFFFCC99"/>
        <bgColor indexed="64"/>
      </patternFill>
    </fill>
    <fill>
      <patternFill patternType="solid">
        <fgColor rgb="FF90713A"/>
        <bgColor indexed="64"/>
      </patternFill>
    </fill>
    <fill>
      <patternFill patternType="solid">
        <fgColor rgb="FFFFCC99"/>
        <bgColor indexed="64"/>
      </patternFill>
    </fill>
    <fill>
      <patternFill patternType="solid">
        <fgColor rgb="FF000090"/>
        <bgColor indexed="64"/>
      </patternFill>
    </fill>
    <fill>
      <patternFill patternType="solid">
        <fgColor rgb="FFE06666"/>
        <bgColor indexed="64"/>
      </patternFill>
    </fill>
    <fill>
      <patternFill patternType="solid">
        <fgColor rgb="FF000090"/>
        <bgColor indexed="64"/>
      </patternFill>
    </fill>
    <fill>
      <patternFill patternType="solid">
        <fgColor rgb="FFFFCC99"/>
        <bgColor indexed="64"/>
      </patternFill>
    </fill>
    <fill>
      <patternFill patternType="solid">
        <fgColor rgb="FFE06666"/>
        <bgColor indexed="64"/>
      </patternFill>
    </fill>
    <fill>
      <patternFill patternType="solid">
        <fgColor rgb="FFCCFFFF"/>
        <bgColor indexed="64"/>
      </patternFill>
    </fill>
    <fill>
      <patternFill patternType="solid">
        <fgColor rgb="FFCC99FF"/>
        <bgColor indexed="64"/>
      </patternFill>
    </fill>
    <fill>
      <patternFill patternType="solid">
        <fgColor rgb="FFFFCC99"/>
        <bgColor indexed="64"/>
      </patternFill>
    </fill>
    <fill>
      <patternFill patternType="solid">
        <fgColor rgb="FF274E13"/>
        <bgColor indexed="64"/>
      </patternFill>
    </fill>
    <fill>
      <patternFill patternType="solid">
        <fgColor rgb="FFE06666"/>
        <bgColor indexed="64"/>
      </patternFill>
    </fill>
    <fill>
      <patternFill patternType="solid">
        <fgColor rgb="FF008080"/>
        <bgColor indexed="64"/>
      </patternFill>
    </fill>
    <fill>
      <patternFill patternType="solid">
        <fgColor rgb="FFCCFFCC"/>
        <bgColor indexed="64"/>
      </patternFill>
    </fill>
    <fill>
      <patternFill patternType="solid">
        <fgColor rgb="FF006411"/>
        <bgColor indexed="64"/>
      </patternFill>
    </fill>
    <fill>
      <patternFill patternType="solid">
        <fgColor rgb="FFC27BA0"/>
        <bgColor indexed="64"/>
      </patternFill>
    </fill>
    <fill>
      <patternFill patternType="solid">
        <fgColor rgb="FF99CCFF"/>
        <bgColor indexed="64"/>
      </patternFill>
    </fill>
    <fill>
      <patternFill patternType="solid">
        <fgColor rgb="FFFFFFFF"/>
        <bgColor indexed="64"/>
      </patternFill>
    </fill>
    <fill>
      <patternFill patternType="solid">
        <fgColor rgb="FF99CCFF"/>
        <bgColor indexed="64"/>
      </patternFill>
    </fill>
    <fill>
      <patternFill patternType="solid">
        <fgColor rgb="FFFF6600"/>
        <bgColor indexed="64"/>
      </patternFill>
    </fill>
    <fill>
      <patternFill patternType="solid">
        <fgColor rgb="FFCC99FF"/>
        <bgColor indexed="64"/>
      </patternFill>
    </fill>
    <fill>
      <patternFill patternType="solid">
        <fgColor rgb="FF000090"/>
        <bgColor indexed="64"/>
      </patternFill>
    </fill>
    <fill>
      <patternFill patternType="solid">
        <fgColor rgb="FF000090"/>
        <bgColor indexed="64"/>
      </patternFill>
    </fill>
    <fill>
      <patternFill patternType="solid">
        <fgColor rgb="FFCCFFCC"/>
        <bgColor indexed="64"/>
      </patternFill>
    </fill>
    <fill>
      <patternFill patternType="solid">
        <fgColor rgb="FFE06666"/>
        <bgColor indexed="64"/>
      </patternFill>
    </fill>
    <fill>
      <patternFill patternType="solid">
        <fgColor rgb="FF90713A"/>
        <bgColor indexed="64"/>
      </patternFill>
    </fill>
    <fill>
      <patternFill patternType="solid">
        <fgColor rgb="FFFF6600"/>
        <bgColor indexed="64"/>
      </patternFill>
    </fill>
    <fill>
      <patternFill patternType="solid">
        <fgColor rgb="FF008080"/>
        <bgColor indexed="64"/>
      </patternFill>
    </fill>
    <fill>
      <patternFill patternType="solid">
        <fgColor rgb="FFFFCC99"/>
        <bgColor indexed="64"/>
      </patternFill>
    </fill>
    <fill>
      <patternFill patternType="solid">
        <fgColor rgb="FF993366"/>
        <bgColor indexed="64"/>
      </patternFill>
    </fill>
    <fill>
      <patternFill patternType="solid">
        <fgColor rgb="FF008080"/>
        <bgColor indexed="64"/>
      </patternFill>
    </fill>
    <fill>
      <patternFill patternType="solid">
        <fgColor rgb="FF90713A"/>
        <bgColor indexed="64"/>
      </patternFill>
    </fill>
    <fill>
      <patternFill patternType="solid">
        <fgColor rgb="FFFFFF99"/>
        <bgColor indexed="64"/>
      </patternFill>
    </fill>
    <fill>
      <patternFill patternType="solid">
        <fgColor rgb="FFFFCC99"/>
        <bgColor indexed="64"/>
      </patternFill>
    </fill>
    <fill>
      <patternFill patternType="solid">
        <fgColor rgb="FFCCFFFF"/>
        <bgColor indexed="64"/>
      </patternFill>
    </fill>
    <fill>
      <patternFill patternType="solid">
        <fgColor rgb="FF993366"/>
        <bgColor indexed="64"/>
      </patternFill>
    </fill>
    <fill>
      <patternFill patternType="solid">
        <fgColor rgb="FFCCFFCC"/>
        <bgColor indexed="64"/>
      </patternFill>
    </fill>
    <fill>
      <patternFill patternType="solid">
        <fgColor rgb="FF993300"/>
        <bgColor indexed="64"/>
      </patternFill>
    </fill>
    <fill>
      <patternFill patternType="solid">
        <fgColor rgb="FFFF6600"/>
        <bgColor indexed="64"/>
      </patternFill>
    </fill>
    <fill>
      <patternFill patternType="solid">
        <fgColor rgb="FF000090"/>
        <bgColor indexed="64"/>
      </patternFill>
    </fill>
    <fill>
      <patternFill patternType="solid">
        <fgColor rgb="FFFFCC99"/>
        <bgColor indexed="64"/>
      </patternFill>
    </fill>
    <fill>
      <patternFill patternType="solid">
        <fgColor rgb="FF900000"/>
        <bgColor indexed="64"/>
      </patternFill>
    </fill>
    <fill>
      <patternFill patternType="solid">
        <fgColor rgb="FFCC99FF"/>
        <bgColor indexed="64"/>
      </patternFill>
    </fill>
    <fill>
      <patternFill patternType="solid">
        <fgColor rgb="FFCC99FF"/>
        <bgColor indexed="64"/>
      </patternFill>
    </fill>
    <fill>
      <patternFill patternType="solid">
        <fgColor rgb="FFE69138"/>
        <bgColor indexed="64"/>
      </patternFill>
    </fill>
    <fill>
      <patternFill patternType="solid">
        <fgColor rgb="FFEAD1DC"/>
        <bgColor indexed="64"/>
      </patternFill>
    </fill>
    <fill>
      <patternFill patternType="solid">
        <fgColor rgb="FFC27BA0"/>
        <bgColor indexed="64"/>
      </patternFill>
    </fill>
    <fill>
      <patternFill patternType="solid">
        <fgColor rgb="FFE06666"/>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993300"/>
        <bgColor indexed="64"/>
      </patternFill>
    </fill>
    <fill>
      <patternFill patternType="solid">
        <fgColor rgb="FFCCFFFF"/>
        <bgColor indexed="64"/>
      </patternFill>
    </fill>
    <fill>
      <patternFill patternType="solid">
        <fgColor rgb="FF000090"/>
        <bgColor indexed="64"/>
      </patternFill>
    </fill>
    <fill>
      <patternFill patternType="solid">
        <fgColor rgb="FF339966"/>
        <bgColor indexed="64"/>
      </patternFill>
    </fill>
    <fill>
      <patternFill patternType="solid">
        <fgColor rgb="FF000000"/>
        <bgColor indexed="64"/>
      </patternFill>
    </fill>
    <fill>
      <patternFill patternType="solid">
        <fgColor rgb="FFFFFFFF"/>
        <bgColor indexed="64"/>
      </patternFill>
    </fill>
    <fill>
      <patternFill patternType="solid">
        <fgColor rgb="FFFFCC99"/>
        <bgColor indexed="64"/>
      </patternFill>
    </fill>
    <fill>
      <patternFill patternType="solid">
        <fgColor rgb="FF274E13"/>
        <bgColor indexed="64"/>
      </patternFill>
    </fill>
    <fill>
      <patternFill patternType="solid">
        <fgColor rgb="FFEAD1DC"/>
        <bgColor indexed="64"/>
      </patternFill>
    </fill>
    <fill>
      <patternFill patternType="solid">
        <fgColor rgb="FF000000"/>
        <bgColor indexed="64"/>
      </patternFill>
    </fill>
    <fill>
      <patternFill patternType="solid">
        <fgColor rgb="FF993300"/>
        <bgColor indexed="64"/>
      </patternFill>
    </fill>
    <fill>
      <patternFill patternType="solid">
        <fgColor rgb="FFCCFFFF"/>
        <bgColor indexed="64"/>
      </patternFill>
    </fill>
    <fill>
      <patternFill patternType="solid">
        <fgColor rgb="FFCCFFCC"/>
        <bgColor indexed="64"/>
      </patternFill>
    </fill>
    <fill>
      <patternFill patternType="solid">
        <fgColor rgb="FFCCFFFF"/>
        <bgColor indexed="64"/>
      </patternFill>
    </fill>
    <fill>
      <patternFill patternType="solid">
        <fgColor rgb="FFCCFFFF"/>
        <bgColor indexed="64"/>
      </patternFill>
    </fill>
    <fill>
      <patternFill patternType="solid">
        <fgColor rgb="FF993300"/>
        <bgColor indexed="64"/>
      </patternFill>
    </fill>
    <fill>
      <patternFill patternType="solid">
        <fgColor rgb="FF85200C"/>
        <bgColor indexed="64"/>
      </patternFill>
    </fill>
    <fill>
      <patternFill patternType="solid">
        <fgColor rgb="FFCCFFFF"/>
        <bgColor indexed="64"/>
      </patternFill>
    </fill>
    <fill>
      <patternFill patternType="solid">
        <fgColor rgb="FFCCFFCC"/>
        <bgColor indexed="64"/>
      </patternFill>
    </fill>
    <fill>
      <patternFill patternType="solid">
        <fgColor rgb="FF980000"/>
        <bgColor indexed="64"/>
      </patternFill>
    </fill>
    <fill>
      <patternFill patternType="solid">
        <fgColor rgb="FF000090"/>
        <bgColor indexed="64"/>
      </patternFill>
    </fill>
    <fill>
      <patternFill patternType="solid">
        <fgColor rgb="FFFF6600"/>
        <bgColor indexed="64"/>
      </patternFill>
    </fill>
    <fill>
      <patternFill patternType="solid">
        <fgColor rgb="FF99CCFF"/>
        <bgColor indexed="64"/>
      </patternFill>
    </fill>
    <fill>
      <patternFill patternType="solid">
        <fgColor rgb="FF339966"/>
        <bgColor indexed="64"/>
      </patternFill>
    </fill>
    <fill>
      <patternFill patternType="solid">
        <fgColor rgb="FFFFFFFF"/>
        <bgColor indexed="64"/>
      </patternFill>
    </fill>
    <fill>
      <patternFill patternType="solid">
        <fgColor rgb="FF85200C"/>
        <bgColor indexed="64"/>
      </patternFill>
    </fill>
    <fill>
      <patternFill patternType="solid">
        <fgColor rgb="FF38761D"/>
        <bgColor indexed="64"/>
      </patternFill>
    </fill>
    <fill>
      <patternFill patternType="solid">
        <fgColor rgb="FFCCFFCC"/>
        <bgColor indexed="64"/>
      </patternFill>
    </fill>
    <fill>
      <patternFill patternType="solid">
        <fgColor rgb="FFCC99FF"/>
        <bgColor indexed="64"/>
      </patternFill>
    </fill>
    <fill>
      <patternFill patternType="solid">
        <fgColor rgb="FFEAD1DC"/>
        <bgColor indexed="64"/>
      </patternFill>
    </fill>
    <fill>
      <patternFill patternType="solid">
        <fgColor rgb="FF993300"/>
        <bgColor indexed="64"/>
      </patternFill>
    </fill>
    <fill>
      <patternFill patternType="solid">
        <fgColor rgb="FF008080"/>
        <bgColor indexed="64"/>
      </patternFill>
    </fill>
    <fill>
      <patternFill patternType="solid">
        <fgColor rgb="FF000090"/>
        <bgColor indexed="64"/>
      </patternFill>
    </fill>
    <fill>
      <patternFill patternType="solid">
        <fgColor rgb="FF38761D"/>
        <bgColor indexed="64"/>
      </patternFill>
    </fill>
    <fill>
      <patternFill patternType="solid">
        <fgColor rgb="FFFF6600"/>
        <bgColor indexed="64"/>
      </patternFill>
    </fill>
    <fill>
      <patternFill patternType="solid">
        <fgColor rgb="FFFFCC99"/>
        <bgColor indexed="64"/>
      </patternFill>
    </fill>
    <fill>
      <patternFill patternType="solid">
        <fgColor rgb="FF900000"/>
        <bgColor indexed="64"/>
      </patternFill>
    </fill>
    <fill>
      <patternFill patternType="solid">
        <fgColor rgb="FFCCFFFF"/>
        <bgColor indexed="64"/>
      </patternFill>
    </fill>
    <fill>
      <patternFill patternType="solid">
        <fgColor rgb="FFCCFFFF"/>
        <bgColor indexed="64"/>
      </patternFill>
    </fill>
    <fill>
      <patternFill patternType="solid">
        <fgColor rgb="FFCCFFFF"/>
        <bgColor indexed="64"/>
      </patternFill>
    </fill>
    <fill>
      <patternFill patternType="solid">
        <fgColor rgb="FFFFFFFF"/>
        <bgColor indexed="64"/>
      </patternFill>
    </fill>
    <fill>
      <patternFill patternType="solid">
        <fgColor rgb="FF008080"/>
        <bgColor indexed="64"/>
      </patternFill>
    </fill>
    <fill>
      <patternFill patternType="solid">
        <fgColor rgb="FFCCFFFF"/>
        <bgColor indexed="64"/>
      </patternFill>
    </fill>
    <fill>
      <patternFill patternType="solid">
        <fgColor rgb="FF90713A"/>
        <bgColor indexed="64"/>
      </patternFill>
    </fill>
    <fill>
      <patternFill patternType="solid">
        <fgColor rgb="FF274E13"/>
        <bgColor indexed="64"/>
      </patternFill>
    </fill>
    <fill>
      <patternFill patternType="solid">
        <fgColor rgb="FF90713A"/>
        <bgColor indexed="64"/>
      </patternFill>
    </fill>
    <fill>
      <patternFill patternType="solid">
        <fgColor rgb="FFCC99FF"/>
        <bgColor indexed="64"/>
      </patternFill>
    </fill>
    <fill>
      <patternFill patternType="solid">
        <fgColor rgb="FF993366"/>
        <bgColor indexed="64"/>
      </patternFill>
    </fill>
    <fill>
      <patternFill patternType="solid">
        <fgColor rgb="FF99CCFF"/>
        <bgColor indexed="64"/>
      </patternFill>
    </fill>
    <fill>
      <patternFill patternType="solid">
        <fgColor rgb="FFFFCC99"/>
        <bgColor indexed="64"/>
      </patternFill>
    </fill>
    <fill>
      <patternFill patternType="solid">
        <fgColor rgb="FFCC99FF"/>
        <bgColor indexed="64"/>
      </patternFill>
    </fill>
    <fill>
      <patternFill patternType="solid">
        <fgColor rgb="FF006411"/>
        <bgColor indexed="64"/>
      </patternFill>
    </fill>
    <fill>
      <patternFill patternType="solid">
        <fgColor rgb="FF993300"/>
        <bgColor indexed="64"/>
      </patternFill>
    </fill>
    <fill>
      <patternFill patternType="solid">
        <fgColor rgb="FF339966"/>
        <bgColor indexed="64"/>
      </patternFill>
    </fill>
    <fill>
      <patternFill patternType="solid">
        <fgColor rgb="FF274E13"/>
        <bgColor indexed="64"/>
      </patternFill>
    </fill>
    <fill>
      <patternFill patternType="solid">
        <fgColor rgb="FF008080"/>
        <bgColor indexed="64"/>
      </patternFill>
    </fill>
    <fill>
      <patternFill patternType="solid">
        <fgColor rgb="FFFFFFFF"/>
        <bgColor indexed="64"/>
      </patternFill>
    </fill>
    <fill>
      <patternFill patternType="solid">
        <fgColor rgb="FF000090"/>
        <bgColor indexed="64"/>
      </patternFill>
    </fill>
    <fill>
      <patternFill patternType="solid">
        <fgColor rgb="FF90713A"/>
        <bgColor indexed="64"/>
      </patternFill>
    </fill>
    <fill>
      <patternFill patternType="solid">
        <fgColor rgb="FF008080"/>
        <bgColor indexed="64"/>
      </patternFill>
    </fill>
    <fill>
      <patternFill patternType="solid">
        <fgColor rgb="FFCC99FF"/>
        <bgColor indexed="64"/>
      </patternFill>
    </fill>
    <fill>
      <patternFill patternType="solid">
        <fgColor rgb="FF7F6000"/>
        <bgColor indexed="64"/>
      </patternFill>
    </fill>
    <fill>
      <patternFill patternType="solid">
        <fgColor rgb="FFFFFFFF"/>
        <bgColor indexed="64"/>
      </patternFill>
    </fill>
    <fill>
      <patternFill patternType="solid">
        <fgColor rgb="FF993300"/>
        <bgColor indexed="64"/>
      </patternFill>
    </fill>
    <fill>
      <patternFill patternType="solid">
        <fgColor rgb="FF134F5C"/>
        <bgColor indexed="64"/>
      </patternFill>
    </fill>
    <fill>
      <patternFill patternType="solid">
        <fgColor rgb="FFCCFFCC"/>
        <bgColor indexed="64"/>
      </patternFill>
    </fill>
    <fill>
      <patternFill patternType="solid">
        <fgColor rgb="FF274E13"/>
        <bgColor indexed="64"/>
      </patternFill>
    </fill>
    <fill>
      <patternFill patternType="solid">
        <fgColor rgb="FF980000"/>
        <bgColor indexed="64"/>
      </patternFill>
    </fill>
    <fill>
      <patternFill patternType="solid">
        <fgColor rgb="FF99CCFF"/>
        <bgColor indexed="64"/>
      </patternFill>
    </fill>
    <fill>
      <patternFill patternType="solid">
        <fgColor rgb="FF90713A"/>
        <bgColor indexed="64"/>
      </patternFill>
    </fill>
    <fill>
      <patternFill patternType="solid">
        <fgColor rgb="FF006411"/>
        <bgColor indexed="64"/>
      </patternFill>
    </fill>
    <fill>
      <patternFill patternType="solid">
        <fgColor rgb="FF993366"/>
        <bgColor indexed="64"/>
      </patternFill>
    </fill>
    <fill>
      <patternFill patternType="solid">
        <fgColor rgb="FF99CCFF"/>
        <bgColor indexed="64"/>
      </patternFill>
    </fill>
    <fill>
      <patternFill patternType="solid">
        <fgColor rgb="FFFFCC99"/>
        <bgColor indexed="64"/>
      </patternFill>
    </fill>
    <fill>
      <patternFill patternType="solid">
        <fgColor rgb="FFFFFFFF"/>
        <bgColor indexed="64"/>
      </patternFill>
    </fill>
    <fill>
      <patternFill patternType="solid">
        <fgColor rgb="FF99CCFF"/>
        <bgColor indexed="64"/>
      </patternFill>
    </fill>
    <fill>
      <patternFill patternType="solid">
        <fgColor rgb="FF339966"/>
        <bgColor indexed="64"/>
      </patternFill>
    </fill>
    <fill>
      <patternFill patternType="solid">
        <fgColor rgb="FF993300"/>
        <bgColor indexed="64"/>
      </patternFill>
    </fill>
    <fill>
      <patternFill patternType="solid">
        <fgColor rgb="FFFFCC99"/>
        <bgColor indexed="64"/>
      </patternFill>
    </fill>
    <fill>
      <patternFill patternType="solid">
        <fgColor rgb="FFCC99FF"/>
        <bgColor indexed="64"/>
      </patternFill>
    </fill>
    <fill>
      <patternFill patternType="solid">
        <fgColor rgb="FFFFD966"/>
        <bgColor indexed="64"/>
      </patternFill>
    </fill>
    <fill>
      <patternFill patternType="solid">
        <fgColor rgb="FFFF6600"/>
        <bgColor indexed="64"/>
      </patternFill>
    </fill>
    <fill>
      <patternFill patternType="solid">
        <fgColor rgb="FF993300"/>
        <bgColor indexed="64"/>
      </patternFill>
    </fill>
    <fill>
      <patternFill patternType="solid">
        <fgColor rgb="FFE06666"/>
        <bgColor indexed="64"/>
      </patternFill>
    </fill>
    <fill>
      <patternFill patternType="solid">
        <fgColor rgb="FF000090"/>
        <bgColor indexed="64"/>
      </patternFill>
    </fill>
    <fill>
      <patternFill patternType="solid">
        <fgColor rgb="FF006411"/>
        <bgColor indexed="64"/>
      </patternFill>
    </fill>
    <fill>
      <patternFill patternType="solid">
        <fgColor rgb="FFCCFFFF"/>
        <bgColor indexed="64"/>
      </patternFill>
    </fill>
    <fill>
      <patternFill patternType="solid">
        <fgColor rgb="FFCCFFFF"/>
        <bgColor indexed="64"/>
      </patternFill>
    </fill>
    <fill>
      <patternFill patternType="solid">
        <fgColor rgb="FFCCFFCC"/>
        <bgColor indexed="64"/>
      </patternFill>
    </fill>
    <fill>
      <patternFill patternType="solid">
        <fgColor rgb="FF85200C"/>
        <bgColor indexed="64"/>
      </patternFill>
    </fill>
    <fill>
      <patternFill patternType="solid">
        <fgColor rgb="FFFFCC99"/>
        <bgColor indexed="64"/>
      </patternFill>
    </fill>
    <fill>
      <patternFill patternType="solid">
        <fgColor rgb="FF90713A"/>
        <bgColor indexed="64"/>
      </patternFill>
    </fill>
    <fill>
      <patternFill patternType="solid">
        <fgColor rgb="FFCCFFFF"/>
        <bgColor indexed="64"/>
      </patternFill>
    </fill>
    <fill>
      <patternFill patternType="solid">
        <fgColor rgb="FFCC99FF"/>
        <bgColor indexed="64"/>
      </patternFill>
    </fill>
    <fill>
      <patternFill patternType="solid">
        <fgColor rgb="FFE06666"/>
        <bgColor indexed="64"/>
      </patternFill>
    </fill>
    <fill>
      <patternFill patternType="solid">
        <fgColor rgb="FFFFCC99"/>
        <bgColor indexed="64"/>
      </patternFill>
    </fill>
    <fill>
      <patternFill patternType="solid">
        <fgColor rgb="FFCC99FF"/>
        <bgColor indexed="64"/>
      </patternFill>
    </fill>
    <fill>
      <patternFill patternType="solid">
        <fgColor rgb="FFFF6600"/>
        <bgColor indexed="64"/>
      </patternFill>
    </fill>
    <fill>
      <patternFill patternType="solid">
        <fgColor rgb="FFE06666"/>
        <bgColor indexed="64"/>
      </patternFill>
    </fill>
    <fill>
      <patternFill patternType="solid">
        <fgColor rgb="FFFFCC99"/>
        <bgColor indexed="64"/>
      </patternFill>
    </fill>
    <fill>
      <patternFill patternType="solid">
        <fgColor rgb="FFCCFFCC"/>
        <bgColor indexed="64"/>
      </patternFill>
    </fill>
    <fill>
      <patternFill patternType="solid">
        <fgColor rgb="FF99CCFF"/>
        <bgColor indexed="64"/>
      </patternFill>
    </fill>
    <fill>
      <patternFill patternType="solid">
        <fgColor rgb="FFFFCC99"/>
        <bgColor indexed="64"/>
      </patternFill>
    </fill>
    <fill>
      <patternFill patternType="solid">
        <fgColor rgb="FF339966"/>
        <bgColor indexed="64"/>
      </patternFill>
    </fill>
    <fill>
      <patternFill patternType="solid">
        <fgColor rgb="FF339966"/>
        <bgColor indexed="64"/>
      </patternFill>
    </fill>
    <fill>
      <patternFill patternType="solid">
        <fgColor rgb="FF38761D"/>
        <bgColor indexed="64"/>
      </patternFill>
    </fill>
    <fill>
      <patternFill patternType="solid">
        <fgColor rgb="FFFF9900"/>
        <bgColor indexed="64"/>
      </patternFill>
    </fill>
    <fill>
      <patternFill patternType="solid">
        <fgColor rgb="FFCC99FF"/>
        <bgColor indexed="64"/>
      </patternFill>
    </fill>
    <fill>
      <patternFill patternType="solid">
        <fgColor rgb="FF90713A"/>
        <bgColor indexed="64"/>
      </patternFill>
    </fill>
    <fill>
      <patternFill patternType="solid">
        <fgColor rgb="FF339966"/>
        <bgColor indexed="64"/>
      </patternFill>
    </fill>
    <fill>
      <patternFill patternType="solid">
        <fgColor rgb="FFCC99FF"/>
        <bgColor indexed="64"/>
      </patternFill>
    </fill>
    <fill>
      <patternFill patternType="solid">
        <fgColor rgb="FFCCFFFF"/>
        <bgColor indexed="64"/>
      </patternFill>
    </fill>
    <fill>
      <patternFill patternType="solid">
        <fgColor rgb="FFCCFFCC"/>
        <bgColor indexed="64"/>
      </patternFill>
    </fill>
    <fill>
      <patternFill patternType="solid">
        <fgColor rgb="FFCC99FF"/>
        <bgColor indexed="64"/>
      </patternFill>
    </fill>
    <fill>
      <patternFill patternType="solid">
        <fgColor rgb="FFFFCC99"/>
        <bgColor indexed="64"/>
      </patternFill>
    </fill>
    <fill>
      <patternFill patternType="solid">
        <fgColor rgb="FFFF6600"/>
        <bgColor indexed="64"/>
      </patternFill>
    </fill>
    <fill>
      <patternFill patternType="solid">
        <fgColor rgb="FF993366"/>
        <bgColor indexed="64"/>
      </patternFill>
    </fill>
    <fill>
      <patternFill patternType="solid">
        <fgColor rgb="FFCFE2F3"/>
        <bgColor indexed="64"/>
      </patternFill>
    </fill>
    <fill>
      <patternFill patternType="solid">
        <fgColor rgb="FF93C47D"/>
        <bgColor indexed="64"/>
      </patternFill>
    </fill>
    <fill>
      <patternFill patternType="solid">
        <fgColor rgb="FF980000"/>
        <bgColor indexed="64"/>
      </patternFill>
    </fill>
    <fill>
      <patternFill patternType="solid">
        <fgColor rgb="FF900000"/>
        <bgColor indexed="64"/>
      </patternFill>
    </fill>
    <fill>
      <patternFill patternType="solid">
        <fgColor rgb="FF008080"/>
        <bgColor indexed="64"/>
      </patternFill>
    </fill>
    <fill>
      <patternFill patternType="solid">
        <fgColor rgb="FF274E13"/>
        <bgColor indexed="64"/>
      </patternFill>
    </fill>
    <fill>
      <patternFill patternType="solid">
        <fgColor rgb="FFCC99FF"/>
        <bgColor indexed="64"/>
      </patternFill>
    </fill>
    <fill>
      <patternFill patternType="solid">
        <fgColor rgb="FF000090"/>
        <bgColor indexed="64"/>
      </patternFill>
    </fill>
    <fill>
      <patternFill patternType="solid">
        <fgColor rgb="FF339966"/>
        <bgColor indexed="64"/>
      </patternFill>
    </fill>
    <fill>
      <patternFill patternType="solid">
        <fgColor rgb="FFE06666"/>
        <bgColor indexed="64"/>
      </patternFill>
    </fill>
    <fill>
      <patternFill patternType="solid">
        <fgColor rgb="FF90713A"/>
        <bgColor indexed="64"/>
      </patternFill>
    </fill>
    <fill>
      <patternFill patternType="solid">
        <fgColor rgb="FFCCFFCC"/>
        <bgColor indexed="64"/>
      </patternFill>
    </fill>
    <fill>
      <patternFill patternType="solid">
        <fgColor rgb="FF900000"/>
        <bgColor indexed="64"/>
      </patternFill>
    </fill>
    <fill>
      <patternFill patternType="solid">
        <fgColor rgb="FF93C47D"/>
        <bgColor indexed="64"/>
      </patternFill>
    </fill>
    <fill>
      <patternFill patternType="solid">
        <fgColor rgb="FF980000"/>
        <bgColor indexed="64"/>
      </patternFill>
    </fill>
    <fill>
      <patternFill patternType="solid">
        <fgColor rgb="FF90713A"/>
        <bgColor indexed="64"/>
      </patternFill>
    </fill>
    <fill>
      <patternFill patternType="solid">
        <fgColor rgb="FF000090"/>
        <bgColor indexed="64"/>
      </patternFill>
    </fill>
    <fill>
      <patternFill patternType="solid">
        <fgColor rgb="FF000090"/>
        <bgColor indexed="64"/>
      </patternFill>
    </fill>
    <fill>
      <patternFill patternType="solid">
        <fgColor rgb="FF993300"/>
        <bgColor indexed="64"/>
      </patternFill>
    </fill>
    <fill>
      <patternFill patternType="solid">
        <fgColor rgb="FF006411"/>
        <bgColor indexed="64"/>
      </patternFill>
    </fill>
    <fill>
      <patternFill patternType="solid">
        <fgColor rgb="FF274E13"/>
        <bgColor indexed="64"/>
      </patternFill>
    </fill>
    <fill>
      <patternFill patternType="solid">
        <fgColor rgb="FF274E13"/>
        <bgColor indexed="64"/>
      </patternFill>
    </fill>
    <fill>
      <patternFill patternType="solid">
        <fgColor rgb="FF980000"/>
        <bgColor indexed="64"/>
      </patternFill>
    </fill>
    <fill>
      <patternFill patternType="solid">
        <fgColor rgb="FF008080"/>
        <bgColor indexed="64"/>
      </patternFill>
    </fill>
    <fill>
      <patternFill patternType="solid">
        <fgColor rgb="FF134F5C"/>
        <bgColor indexed="64"/>
      </patternFill>
    </fill>
    <fill>
      <patternFill patternType="solid">
        <fgColor rgb="FF008080"/>
        <bgColor indexed="64"/>
      </patternFill>
    </fill>
    <fill>
      <patternFill patternType="solid">
        <fgColor rgb="FF993366"/>
        <bgColor indexed="64"/>
      </patternFill>
    </fill>
    <fill>
      <patternFill patternType="solid">
        <fgColor rgb="FFFF6600"/>
        <bgColor indexed="64"/>
      </patternFill>
    </fill>
    <fill>
      <patternFill patternType="solid">
        <fgColor rgb="FFFFFFFF"/>
        <bgColor indexed="64"/>
      </patternFill>
    </fill>
    <fill>
      <patternFill patternType="solid">
        <fgColor rgb="FF85200C"/>
        <bgColor indexed="64"/>
      </patternFill>
    </fill>
    <fill>
      <patternFill patternType="solid">
        <fgColor rgb="FFCC99FF"/>
        <bgColor indexed="64"/>
      </patternFill>
    </fill>
    <fill>
      <patternFill patternType="solid">
        <fgColor rgb="FFCCFFFF"/>
        <bgColor indexed="64"/>
      </patternFill>
    </fill>
    <fill>
      <patternFill patternType="solid">
        <fgColor rgb="FFCCFFFF"/>
        <bgColor indexed="64"/>
      </patternFill>
    </fill>
    <fill>
      <patternFill patternType="solid">
        <fgColor rgb="FF993366"/>
        <bgColor indexed="64"/>
      </patternFill>
    </fill>
    <fill>
      <patternFill patternType="solid">
        <fgColor rgb="FFBF9000"/>
        <bgColor indexed="64"/>
      </patternFill>
    </fill>
    <fill>
      <patternFill patternType="solid">
        <fgColor rgb="FF7F6000"/>
        <bgColor indexed="64"/>
      </patternFill>
    </fill>
    <fill>
      <patternFill patternType="solid">
        <fgColor rgb="FF274E13"/>
        <bgColor indexed="64"/>
      </patternFill>
    </fill>
    <fill>
      <patternFill patternType="solid">
        <fgColor rgb="FF85200C"/>
        <bgColor indexed="64"/>
      </patternFill>
    </fill>
    <fill>
      <patternFill patternType="solid">
        <fgColor rgb="FF99CCFF"/>
        <bgColor indexed="64"/>
      </patternFill>
    </fill>
    <fill>
      <patternFill patternType="solid">
        <fgColor rgb="FFCCFFFF"/>
        <bgColor indexed="64"/>
      </patternFill>
    </fill>
    <fill>
      <patternFill patternType="solid">
        <fgColor rgb="FFE69138"/>
        <bgColor indexed="64"/>
      </patternFill>
    </fill>
    <fill>
      <patternFill patternType="solid">
        <fgColor rgb="FF339966"/>
        <bgColor indexed="64"/>
      </patternFill>
    </fill>
    <fill>
      <patternFill patternType="solid">
        <fgColor rgb="FFFF6600"/>
        <bgColor indexed="64"/>
      </patternFill>
    </fill>
    <fill>
      <patternFill patternType="solid">
        <fgColor rgb="FFCCFFFF"/>
        <bgColor indexed="64"/>
      </patternFill>
    </fill>
    <fill>
      <patternFill patternType="solid">
        <fgColor rgb="FFFFCC99"/>
        <bgColor indexed="64"/>
      </patternFill>
    </fill>
    <fill>
      <patternFill patternType="solid">
        <fgColor rgb="FFCC99FF"/>
        <bgColor indexed="64"/>
      </patternFill>
    </fill>
    <fill>
      <patternFill patternType="solid">
        <fgColor rgb="FF339966"/>
        <bgColor indexed="64"/>
      </patternFill>
    </fill>
    <fill>
      <patternFill patternType="solid">
        <fgColor rgb="FFCCFFFF"/>
        <bgColor indexed="64"/>
      </patternFill>
    </fill>
    <fill>
      <patternFill patternType="solid">
        <fgColor rgb="FFFFCC99"/>
        <bgColor indexed="64"/>
      </patternFill>
    </fill>
    <fill>
      <patternFill patternType="solid">
        <fgColor rgb="FFFFCC99"/>
        <bgColor indexed="64"/>
      </patternFill>
    </fill>
    <fill>
      <patternFill patternType="solid">
        <fgColor rgb="FF99CCFF"/>
        <bgColor indexed="64"/>
      </patternFill>
    </fill>
    <fill>
      <patternFill patternType="solid">
        <fgColor rgb="FFEAD1DC"/>
        <bgColor indexed="64"/>
      </patternFill>
    </fill>
    <fill>
      <patternFill patternType="solid">
        <fgColor rgb="FFE06666"/>
        <bgColor indexed="64"/>
      </patternFill>
    </fill>
    <fill>
      <patternFill patternType="solid">
        <fgColor rgb="FF99CCFF"/>
        <bgColor indexed="64"/>
      </patternFill>
    </fill>
    <fill>
      <patternFill patternType="solid">
        <fgColor rgb="FF90713A"/>
        <bgColor indexed="64"/>
      </patternFill>
    </fill>
    <fill>
      <patternFill patternType="solid">
        <fgColor rgb="FFE06666"/>
        <bgColor indexed="64"/>
      </patternFill>
    </fill>
    <fill>
      <patternFill patternType="solid">
        <fgColor rgb="FFE06666"/>
        <bgColor indexed="64"/>
      </patternFill>
    </fill>
    <fill>
      <patternFill patternType="solid">
        <fgColor rgb="FF000000"/>
        <bgColor indexed="64"/>
      </patternFill>
    </fill>
    <fill>
      <patternFill patternType="solid">
        <fgColor rgb="FFFFCC99"/>
        <bgColor indexed="64"/>
      </patternFill>
    </fill>
    <fill>
      <patternFill patternType="solid">
        <fgColor rgb="FF93C47D"/>
        <bgColor indexed="64"/>
      </patternFill>
    </fill>
    <fill>
      <patternFill patternType="solid">
        <fgColor rgb="FF900000"/>
        <bgColor indexed="64"/>
      </patternFill>
    </fill>
    <fill>
      <patternFill patternType="solid">
        <fgColor rgb="FFFFCC99"/>
        <bgColor indexed="64"/>
      </patternFill>
    </fill>
    <fill>
      <patternFill patternType="solid">
        <fgColor rgb="FF006411"/>
        <bgColor indexed="64"/>
      </patternFill>
    </fill>
    <fill>
      <patternFill patternType="solid">
        <fgColor rgb="FF008080"/>
        <bgColor indexed="64"/>
      </patternFill>
    </fill>
    <fill>
      <patternFill patternType="solid">
        <fgColor rgb="FF90713A"/>
        <bgColor indexed="64"/>
      </patternFill>
    </fill>
    <fill>
      <patternFill patternType="solid">
        <fgColor rgb="FF980000"/>
        <bgColor indexed="64"/>
      </patternFill>
    </fill>
    <fill>
      <patternFill patternType="solid">
        <fgColor rgb="FFE06666"/>
        <bgColor indexed="64"/>
      </patternFill>
    </fill>
    <fill>
      <patternFill patternType="solid">
        <fgColor rgb="FF993366"/>
        <bgColor indexed="64"/>
      </patternFill>
    </fill>
    <fill>
      <patternFill patternType="solid">
        <fgColor rgb="FFFF6600"/>
        <bgColor indexed="64"/>
      </patternFill>
    </fill>
    <fill>
      <patternFill patternType="solid">
        <fgColor rgb="FF274E13"/>
        <bgColor indexed="64"/>
      </patternFill>
    </fill>
    <fill>
      <patternFill patternType="solid">
        <fgColor rgb="FFCCFFCC"/>
        <bgColor indexed="64"/>
      </patternFill>
    </fill>
    <fill>
      <patternFill patternType="solid">
        <fgColor rgb="FFCCFFCC"/>
        <bgColor indexed="64"/>
      </patternFill>
    </fill>
    <fill>
      <patternFill patternType="solid">
        <fgColor rgb="FF993300"/>
        <bgColor indexed="64"/>
      </patternFill>
    </fill>
    <fill>
      <patternFill patternType="solid">
        <fgColor rgb="FFFFFFFF"/>
        <bgColor indexed="64"/>
      </patternFill>
    </fill>
    <fill>
      <patternFill patternType="solid">
        <fgColor rgb="FFFF6600"/>
        <bgColor indexed="64"/>
      </patternFill>
    </fill>
    <fill>
      <patternFill patternType="solid">
        <fgColor rgb="FF000000"/>
        <bgColor indexed="64"/>
      </patternFill>
    </fill>
    <fill>
      <patternFill patternType="solid">
        <fgColor rgb="FFFFCC99"/>
        <bgColor indexed="64"/>
      </patternFill>
    </fill>
    <fill>
      <patternFill patternType="solid">
        <fgColor rgb="FF008080"/>
        <bgColor indexed="64"/>
      </patternFill>
    </fill>
    <fill>
      <patternFill patternType="solid">
        <fgColor rgb="FF993300"/>
        <bgColor indexed="64"/>
      </patternFill>
    </fill>
    <fill>
      <patternFill patternType="solid">
        <fgColor rgb="FF993300"/>
        <bgColor indexed="64"/>
      </patternFill>
    </fill>
    <fill>
      <patternFill patternType="solid">
        <fgColor rgb="FFFF6600"/>
        <bgColor indexed="64"/>
      </patternFill>
    </fill>
    <fill>
      <patternFill patternType="solid">
        <fgColor rgb="FF339966"/>
        <bgColor indexed="64"/>
      </patternFill>
    </fill>
    <fill>
      <patternFill patternType="solid">
        <fgColor rgb="FF993300"/>
        <bgColor indexed="64"/>
      </patternFill>
    </fill>
    <fill>
      <patternFill patternType="solid">
        <fgColor rgb="FF339966"/>
        <bgColor indexed="64"/>
      </patternFill>
    </fill>
    <fill>
      <patternFill patternType="solid">
        <fgColor rgb="FFFFFFFF"/>
        <bgColor indexed="64"/>
      </patternFill>
    </fill>
    <fill>
      <patternFill patternType="solid">
        <fgColor rgb="FFCCFFCC"/>
        <bgColor indexed="64"/>
      </patternFill>
    </fill>
    <fill>
      <patternFill patternType="solid">
        <fgColor rgb="FFFFCC99"/>
        <bgColor indexed="64"/>
      </patternFill>
    </fill>
    <fill>
      <patternFill patternType="solid">
        <fgColor rgb="FFFF6600"/>
        <bgColor indexed="64"/>
      </patternFill>
    </fill>
    <fill>
      <patternFill patternType="solid">
        <fgColor rgb="FFC27BA0"/>
        <bgColor indexed="64"/>
      </patternFill>
    </fill>
    <fill>
      <patternFill patternType="solid">
        <fgColor rgb="FFCCFFCC"/>
        <bgColor indexed="64"/>
      </patternFill>
    </fill>
    <fill>
      <patternFill patternType="solid">
        <fgColor rgb="FF000090"/>
        <bgColor indexed="64"/>
      </patternFill>
    </fill>
    <fill>
      <patternFill patternType="solid">
        <fgColor rgb="FF38761D"/>
        <bgColor indexed="64"/>
      </patternFill>
    </fill>
    <fill>
      <patternFill patternType="solid">
        <fgColor rgb="FF993300"/>
        <bgColor indexed="64"/>
      </patternFill>
    </fill>
    <fill>
      <patternFill patternType="solid">
        <fgColor rgb="FFC27BA0"/>
        <bgColor indexed="64"/>
      </patternFill>
    </fill>
    <fill>
      <patternFill patternType="solid">
        <fgColor rgb="FFEAD1DC"/>
        <bgColor indexed="64"/>
      </patternFill>
    </fill>
    <fill>
      <patternFill patternType="solid">
        <fgColor rgb="FF993366"/>
        <bgColor indexed="64"/>
      </patternFill>
    </fill>
    <fill>
      <patternFill patternType="solid">
        <fgColor rgb="FFFF9900"/>
        <bgColor indexed="64"/>
      </patternFill>
    </fill>
    <fill>
      <patternFill patternType="solid">
        <fgColor rgb="FFE69138"/>
        <bgColor indexed="64"/>
      </patternFill>
    </fill>
    <fill>
      <patternFill patternType="solid">
        <fgColor rgb="FFCCFFFF"/>
        <bgColor indexed="64"/>
      </patternFill>
    </fill>
    <fill>
      <patternFill patternType="solid">
        <fgColor rgb="FFFFFF99"/>
        <bgColor indexed="64"/>
      </patternFill>
    </fill>
    <fill>
      <patternFill patternType="solid">
        <fgColor rgb="FF008080"/>
        <bgColor indexed="64"/>
      </patternFill>
    </fill>
    <fill>
      <patternFill patternType="solid">
        <fgColor rgb="FF000090"/>
        <bgColor indexed="64"/>
      </patternFill>
    </fill>
    <fill>
      <patternFill patternType="solid">
        <fgColor rgb="FF900000"/>
        <bgColor indexed="64"/>
      </patternFill>
    </fill>
    <fill>
      <patternFill patternType="solid">
        <fgColor rgb="FFE06666"/>
        <bgColor indexed="64"/>
      </patternFill>
    </fill>
    <fill>
      <patternFill patternType="solid">
        <fgColor rgb="FFCCFFCC"/>
        <bgColor indexed="64"/>
      </patternFill>
    </fill>
    <fill>
      <patternFill patternType="solid">
        <fgColor rgb="FF006411"/>
        <bgColor indexed="64"/>
      </patternFill>
    </fill>
    <fill>
      <patternFill patternType="solid">
        <fgColor rgb="FFFFCC99"/>
        <bgColor indexed="64"/>
      </patternFill>
    </fill>
    <fill>
      <patternFill patternType="solid">
        <fgColor rgb="FFFFFF99"/>
        <bgColor indexed="64"/>
      </patternFill>
    </fill>
    <fill>
      <patternFill patternType="solid">
        <fgColor rgb="FF339966"/>
        <bgColor indexed="64"/>
      </patternFill>
    </fill>
    <fill>
      <patternFill patternType="solid">
        <fgColor rgb="FF99CCFF"/>
        <bgColor indexed="64"/>
      </patternFill>
    </fill>
    <fill>
      <patternFill patternType="solid">
        <fgColor rgb="FF980000"/>
        <bgColor indexed="64"/>
      </patternFill>
    </fill>
    <fill>
      <patternFill patternType="solid">
        <fgColor rgb="FF274E13"/>
        <bgColor indexed="64"/>
      </patternFill>
    </fill>
    <fill>
      <patternFill patternType="solid">
        <fgColor rgb="FFC27BA0"/>
        <bgColor indexed="64"/>
      </patternFill>
    </fill>
    <fill>
      <patternFill patternType="solid">
        <fgColor rgb="FF993300"/>
        <bgColor indexed="64"/>
      </patternFill>
    </fill>
    <fill>
      <patternFill patternType="solid">
        <fgColor rgb="FF006411"/>
        <bgColor indexed="64"/>
      </patternFill>
    </fill>
    <fill>
      <patternFill patternType="solid">
        <fgColor rgb="FF008080"/>
        <bgColor indexed="64"/>
      </patternFill>
    </fill>
    <fill>
      <patternFill patternType="solid">
        <fgColor rgb="FF99CCFF"/>
        <bgColor indexed="64"/>
      </patternFill>
    </fill>
    <fill>
      <patternFill patternType="solid">
        <fgColor rgb="FF900000"/>
        <bgColor indexed="64"/>
      </patternFill>
    </fill>
    <fill>
      <patternFill patternType="solid">
        <fgColor rgb="FFCC99FF"/>
        <bgColor indexed="64"/>
      </patternFill>
    </fill>
    <fill>
      <patternFill patternType="solid">
        <fgColor rgb="FF008080"/>
        <bgColor indexed="64"/>
      </patternFill>
    </fill>
    <fill>
      <patternFill patternType="solid">
        <fgColor rgb="FF993300"/>
        <bgColor indexed="64"/>
      </patternFill>
    </fill>
    <fill>
      <patternFill patternType="solid">
        <fgColor rgb="FFFFCC99"/>
        <bgColor indexed="64"/>
      </patternFill>
    </fill>
    <fill>
      <patternFill patternType="solid">
        <fgColor rgb="FFCCFFCC"/>
        <bgColor indexed="64"/>
      </patternFill>
    </fill>
    <fill>
      <patternFill patternType="solid">
        <fgColor rgb="FF008080"/>
        <bgColor indexed="64"/>
      </patternFill>
    </fill>
    <fill>
      <patternFill patternType="solid">
        <fgColor rgb="FFFFFF99"/>
        <bgColor indexed="64"/>
      </patternFill>
    </fill>
    <fill>
      <patternFill patternType="solid">
        <fgColor rgb="FF274E13"/>
        <bgColor indexed="64"/>
      </patternFill>
    </fill>
    <fill>
      <patternFill patternType="solid">
        <fgColor rgb="FFFFCC99"/>
        <bgColor indexed="64"/>
      </patternFill>
    </fill>
    <fill>
      <patternFill patternType="solid">
        <fgColor rgb="FFFF6600"/>
        <bgColor indexed="64"/>
      </patternFill>
    </fill>
    <fill>
      <patternFill patternType="solid">
        <fgColor rgb="FFBF9000"/>
        <bgColor indexed="64"/>
      </patternFill>
    </fill>
    <fill>
      <patternFill patternType="solid">
        <fgColor rgb="FF339966"/>
        <bgColor indexed="64"/>
      </patternFill>
    </fill>
    <fill>
      <patternFill patternType="solid">
        <fgColor rgb="FF99CCFF"/>
        <bgColor indexed="64"/>
      </patternFill>
    </fill>
    <fill>
      <patternFill patternType="solid">
        <fgColor rgb="FF993300"/>
        <bgColor indexed="64"/>
      </patternFill>
    </fill>
    <fill>
      <patternFill patternType="solid">
        <fgColor rgb="FF90713A"/>
        <bgColor indexed="64"/>
      </patternFill>
    </fill>
    <fill>
      <patternFill patternType="solid">
        <fgColor rgb="FFCC99FF"/>
        <bgColor indexed="64"/>
      </patternFill>
    </fill>
    <fill>
      <patternFill patternType="solid">
        <fgColor rgb="FFFFCC99"/>
        <bgColor indexed="64"/>
      </patternFill>
    </fill>
    <fill>
      <patternFill patternType="solid">
        <fgColor rgb="FFFF6600"/>
        <bgColor indexed="64"/>
      </patternFill>
    </fill>
    <fill>
      <patternFill patternType="solid">
        <fgColor rgb="FF90713A"/>
        <bgColor indexed="64"/>
      </patternFill>
    </fill>
    <fill>
      <patternFill patternType="solid">
        <fgColor rgb="FFCCFFCC"/>
        <bgColor indexed="64"/>
      </patternFill>
    </fill>
    <fill>
      <patternFill patternType="solid">
        <fgColor rgb="FF000090"/>
        <bgColor indexed="64"/>
      </patternFill>
    </fill>
    <fill>
      <patternFill patternType="solid">
        <fgColor rgb="FF93C47D"/>
        <bgColor indexed="64"/>
      </patternFill>
    </fill>
    <fill>
      <patternFill patternType="solid">
        <fgColor rgb="FF93C47D"/>
        <bgColor indexed="64"/>
      </patternFill>
    </fill>
    <fill>
      <patternFill patternType="solid">
        <fgColor rgb="FF008080"/>
        <bgColor indexed="64"/>
      </patternFill>
    </fill>
    <fill>
      <patternFill patternType="solid">
        <fgColor rgb="FF90713A"/>
        <bgColor indexed="64"/>
      </patternFill>
    </fill>
    <fill>
      <patternFill patternType="solid">
        <fgColor rgb="FF38761D"/>
        <bgColor indexed="64"/>
      </patternFill>
    </fill>
    <fill>
      <patternFill patternType="solid">
        <fgColor rgb="FFCC99FF"/>
        <bgColor indexed="64"/>
      </patternFill>
    </fill>
    <fill>
      <patternFill patternType="solid">
        <fgColor rgb="FFCCFFFF"/>
        <bgColor indexed="64"/>
      </patternFill>
    </fill>
    <fill>
      <patternFill patternType="solid">
        <fgColor rgb="FFA61C00"/>
        <bgColor indexed="64"/>
      </patternFill>
    </fill>
    <fill>
      <patternFill patternType="solid">
        <fgColor rgb="FF006411"/>
        <bgColor indexed="64"/>
      </patternFill>
    </fill>
    <fill>
      <patternFill patternType="solid">
        <fgColor rgb="FF38761D"/>
        <bgColor indexed="64"/>
      </patternFill>
    </fill>
    <fill>
      <patternFill patternType="solid">
        <fgColor rgb="FFCCFFFF"/>
        <bgColor indexed="64"/>
      </patternFill>
    </fill>
    <fill>
      <patternFill patternType="solid">
        <fgColor rgb="FFE69138"/>
        <bgColor indexed="64"/>
      </patternFill>
    </fill>
    <fill>
      <patternFill patternType="solid">
        <fgColor rgb="FF90713A"/>
        <bgColor indexed="64"/>
      </patternFill>
    </fill>
    <fill>
      <patternFill patternType="solid">
        <fgColor rgb="FFFF9900"/>
        <bgColor indexed="64"/>
      </patternFill>
    </fill>
    <fill>
      <patternFill patternType="solid">
        <fgColor rgb="FF006411"/>
        <bgColor indexed="64"/>
      </patternFill>
    </fill>
    <fill>
      <patternFill patternType="solid">
        <fgColor rgb="FF339966"/>
        <bgColor indexed="64"/>
      </patternFill>
    </fill>
    <fill>
      <patternFill patternType="solid">
        <fgColor rgb="FFFFCC99"/>
        <bgColor indexed="64"/>
      </patternFill>
    </fill>
    <fill>
      <patternFill patternType="solid">
        <fgColor rgb="FFCCFFFF"/>
        <bgColor indexed="64"/>
      </patternFill>
    </fill>
    <fill>
      <patternFill patternType="solid">
        <fgColor rgb="FFFFCC99"/>
        <bgColor indexed="64"/>
      </patternFill>
    </fill>
    <fill>
      <patternFill patternType="solid">
        <fgColor rgb="FFC27BA0"/>
        <bgColor indexed="64"/>
      </patternFill>
    </fill>
    <fill>
      <patternFill patternType="solid">
        <fgColor rgb="FF000090"/>
        <bgColor indexed="64"/>
      </patternFill>
    </fill>
    <fill>
      <patternFill patternType="solid">
        <fgColor rgb="FF900000"/>
        <bgColor indexed="64"/>
      </patternFill>
    </fill>
    <fill>
      <patternFill patternType="solid">
        <fgColor rgb="FF134F5C"/>
        <bgColor indexed="64"/>
      </patternFill>
    </fill>
    <fill>
      <patternFill patternType="solid">
        <fgColor rgb="FFBF9000"/>
        <bgColor indexed="64"/>
      </patternFill>
    </fill>
    <fill>
      <patternFill patternType="solid">
        <fgColor rgb="FFFFCC99"/>
        <bgColor indexed="64"/>
      </patternFill>
    </fill>
    <fill>
      <patternFill patternType="solid">
        <fgColor rgb="FFCCFFFF"/>
        <bgColor indexed="64"/>
      </patternFill>
    </fill>
    <fill>
      <patternFill patternType="solid">
        <fgColor rgb="FF000090"/>
        <bgColor indexed="64"/>
      </patternFill>
    </fill>
    <fill>
      <patternFill patternType="solid">
        <fgColor rgb="FF993366"/>
        <bgColor indexed="64"/>
      </patternFill>
    </fill>
    <fill>
      <patternFill patternType="solid">
        <fgColor rgb="FF000090"/>
        <bgColor indexed="64"/>
      </patternFill>
    </fill>
    <fill>
      <patternFill patternType="solid">
        <fgColor rgb="FFCCFFCC"/>
        <bgColor indexed="64"/>
      </patternFill>
    </fill>
    <fill>
      <patternFill patternType="solid">
        <fgColor rgb="FF274E13"/>
        <bgColor indexed="64"/>
      </patternFill>
    </fill>
    <fill>
      <patternFill patternType="solid">
        <fgColor rgb="FF99CCFF"/>
        <bgColor indexed="64"/>
      </patternFill>
    </fill>
    <fill>
      <patternFill patternType="solid">
        <fgColor rgb="FF90713A"/>
        <bgColor indexed="64"/>
      </patternFill>
    </fill>
    <fill>
      <patternFill patternType="solid">
        <fgColor rgb="FFFFFFFF"/>
        <bgColor indexed="64"/>
      </patternFill>
    </fill>
    <fill>
      <patternFill patternType="solid">
        <fgColor rgb="FFFFFFFF"/>
        <bgColor indexed="64"/>
      </patternFill>
    </fill>
    <fill>
      <patternFill patternType="solid">
        <fgColor rgb="FF134F5C"/>
        <bgColor indexed="64"/>
      </patternFill>
    </fill>
    <fill>
      <patternFill patternType="solid">
        <fgColor rgb="FFCCFFFF"/>
        <bgColor indexed="64"/>
      </patternFill>
    </fill>
    <fill>
      <patternFill patternType="solid">
        <fgColor rgb="FFCC99FF"/>
        <bgColor indexed="64"/>
      </patternFill>
    </fill>
    <fill>
      <patternFill patternType="solid">
        <fgColor rgb="FFCCFFFF"/>
        <bgColor indexed="64"/>
      </patternFill>
    </fill>
    <fill>
      <patternFill patternType="solid">
        <fgColor rgb="FF008080"/>
        <bgColor indexed="64"/>
      </patternFill>
    </fill>
    <fill>
      <patternFill patternType="solid">
        <fgColor rgb="FFCCFFCC"/>
        <bgColor indexed="64"/>
      </patternFill>
    </fill>
    <fill>
      <patternFill patternType="solid">
        <fgColor rgb="FF000090"/>
        <bgColor indexed="64"/>
      </patternFill>
    </fill>
    <fill>
      <patternFill patternType="solid">
        <fgColor rgb="FF38761D"/>
        <bgColor indexed="64"/>
      </patternFill>
    </fill>
    <fill>
      <patternFill patternType="solid">
        <fgColor rgb="FF000090"/>
        <bgColor indexed="64"/>
      </patternFill>
    </fill>
    <fill>
      <patternFill patternType="solid">
        <fgColor rgb="FFFFD966"/>
        <bgColor indexed="64"/>
      </patternFill>
    </fill>
    <fill>
      <patternFill patternType="solid">
        <fgColor rgb="FF134F5C"/>
        <bgColor indexed="64"/>
      </patternFill>
    </fill>
    <fill>
      <patternFill patternType="solid">
        <fgColor rgb="FF99CCFF"/>
        <bgColor indexed="64"/>
      </patternFill>
    </fill>
    <fill>
      <patternFill patternType="solid">
        <fgColor rgb="FF993366"/>
        <bgColor indexed="64"/>
      </patternFill>
    </fill>
    <fill>
      <patternFill patternType="solid">
        <fgColor rgb="FFCCFFFF"/>
        <bgColor indexed="64"/>
      </patternFill>
    </fill>
    <fill>
      <patternFill patternType="solid">
        <fgColor rgb="FFFFFF99"/>
        <bgColor indexed="64"/>
      </patternFill>
    </fill>
    <fill>
      <patternFill patternType="solid">
        <fgColor rgb="FF993366"/>
        <bgColor indexed="64"/>
      </patternFill>
    </fill>
    <fill>
      <patternFill patternType="solid">
        <fgColor rgb="FF993366"/>
        <bgColor indexed="64"/>
      </patternFill>
    </fill>
    <fill>
      <patternFill patternType="solid">
        <fgColor rgb="FF38761D"/>
        <bgColor indexed="64"/>
      </patternFill>
    </fill>
    <fill>
      <patternFill patternType="solid">
        <fgColor rgb="FFCFE2F3"/>
        <bgColor indexed="64"/>
      </patternFill>
    </fill>
    <fill>
      <patternFill patternType="solid">
        <fgColor rgb="FF274E13"/>
        <bgColor indexed="64"/>
      </patternFill>
    </fill>
    <fill>
      <patternFill patternType="solid">
        <fgColor rgb="FFCCFFCC"/>
        <bgColor indexed="64"/>
      </patternFill>
    </fill>
    <fill>
      <patternFill patternType="solid">
        <fgColor rgb="FFCC99FF"/>
        <bgColor indexed="64"/>
      </patternFill>
    </fill>
    <fill>
      <patternFill patternType="solid">
        <fgColor rgb="FF90713A"/>
        <bgColor indexed="64"/>
      </patternFill>
    </fill>
    <fill>
      <patternFill patternType="solid">
        <fgColor rgb="FF900000"/>
        <bgColor indexed="64"/>
      </patternFill>
    </fill>
    <fill>
      <patternFill patternType="solid">
        <fgColor rgb="FFFFCC99"/>
        <bgColor indexed="64"/>
      </patternFill>
    </fill>
    <fill>
      <patternFill patternType="solid">
        <fgColor rgb="FFFF6600"/>
        <bgColor indexed="64"/>
      </patternFill>
    </fill>
    <fill>
      <patternFill patternType="solid">
        <fgColor rgb="FF93C47D"/>
        <bgColor indexed="64"/>
      </patternFill>
    </fill>
    <fill>
      <patternFill patternType="solid">
        <fgColor rgb="FF006411"/>
        <bgColor indexed="64"/>
      </patternFill>
    </fill>
    <fill>
      <patternFill patternType="solid">
        <fgColor rgb="FFFFFFFF"/>
        <bgColor indexed="64"/>
      </patternFill>
    </fill>
    <fill>
      <patternFill patternType="solid">
        <fgColor rgb="FF274E13"/>
        <bgColor indexed="64"/>
      </patternFill>
    </fill>
    <fill>
      <patternFill patternType="solid">
        <fgColor rgb="FF008080"/>
        <bgColor indexed="64"/>
      </patternFill>
    </fill>
    <fill>
      <patternFill patternType="solid">
        <fgColor rgb="FFFFCC99"/>
        <bgColor indexed="64"/>
      </patternFill>
    </fill>
    <fill>
      <patternFill patternType="solid">
        <fgColor rgb="FFCCFFFF"/>
        <bgColor indexed="64"/>
      </patternFill>
    </fill>
    <fill>
      <patternFill patternType="solid">
        <fgColor rgb="FF000090"/>
        <bgColor indexed="64"/>
      </patternFill>
    </fill>
    <fill>
      <patternFill patternType="solid">
        <fgColor rgb="FFCC99FF"/>
        <bgColor indexed="64"/>
      </patternFill>
    </fill>
    <fill>
      <patternFill patternType="solid">
        <fgColor rgb="FF900000"/>
        <bgColor indexed="64"/>
      </patternFill>
    </fill>
    <fill>
      <patternFill patternType="solid">
        <fgColor rgb="FF008080"/>
        <bgColor indexed="64"/>
      </patternFill>
    </fill>
    <fill>
      <patternFill patternType="solid">
        <fgColor rgb="FFFFCC99"/>
        <bgColor indexed="64"/>
      </patternFill>
    </fill>
    <fill>
      <patternFill patternType="solid">
        <fgColor rgb="FF993300"/>
        <bgColor indexed="64"/>
      </patternFill>
    </fill>
    <fill>
      <patternFill patternType="solid">
        <fgColor rgb="FFFF6600"/>
        <bgColor indexed="64"/>
      </patternFill>
    </fill>
    <fill>
      <patternFill patternType="solid">
        <fgColor rgb="FFCC99FF"/>
        <bgColor indexed="64"/>
      </patternFill>
    </fill>
    <fill>
      <patternFill patternType="solid">
        <fgColor rgb="FFCCFFFF"/>
        <bgColor indexed="64"/>
      </patternFill>
    </fill>
    <fill>
      <patternFill patternType="solid">
        <fgColor rgb="FF99CCFF"/>
        <bgColor indexed="64"/>
      </patternFill>
    </fill>
    <fill>
      <patternFill patternType="solid">
        <fgColor rgb="FF339966"/>
        <bgColor indexed="64"/>
      </patternFill>
    </fill>
    <fill>
      <patternFill patternType="solid">
        <fgColor rgb="FFCCFFCC"/>
        <bgColor indexed="64"/>
      </patternFill>
    </fill>
    <fill>
      <patternFill patternType="solid">
        <fgColor rgb="FFFFCC99"/>
        <bgColor indexed="64"/>
      </patternFill>
    </fill>
    <fill>
      <patternFill patternType="solid">
        <fgColor rgb="FFCCFFFF"/>
        <bgColor indexed="64"/>
      </patternFill>
    </fill>
    <fill>
      <patternFill patternType="solid">
        <fgColor rgb="FF006411"/>
        <bgColor indexed="64"/>
      </patternFill>
    </fill>
    <fill>
      <patternFill patternType="solid">
        <fgColor rgb="FFCC99FF"/>
        <bgColor indexed="64"/>
      </patternFill>
    </fill>
    <fill>
      <patternFill patternType="solid">
        <fgColor rgb="FFEAD1DC"/>
        <bgColor indexed="64"/>
      </patternFill>
    </fill>
    <fill>
      <patternFill patternType="solid">
        <fgColor rgb="FFE06666"/>
        <bgColor indexed="64"/>
      </patternFill>
    </fill>
    <fill>
      <patternFill patternType="solid">
        <fgColor rgb="FFCC99FF"/>
        <bgColor indexed="64"/>
      </patternFill>
    </fill>
    <fill>
      <patternFill patternType="solid">
        <fgColor rgb="FFFFFFFF"/>
        <bgColor indexed="64"/>
      </patternFill>
    </fill>
    <fill>
      <patternFill patternType="solid">
        <fgColor rgb="FF008080"/>
        <bgColor indexed="64"/>
      </patternFill>
    </fill>
    <fill>
      <patternFill patternType="solid">
        <fgColor rgb="FFFFFFFF"/>
        <bgColor indexed="64"/>
      </patternFill>
    </fill>
    <fill>
      <patternFill patternType="solid">
        <fgColor rgb="FFFFFFFF"/>
        <bgColor indexed="64"/>
      </patternFill>
    </fill>
    <fill>
      <patternFill patternType="solid">
        <fgColor rgb="FF274E13"/>
        <bgColor indexed="64"/>
      </patternFill>
    </fill>
    <fill>
      <patternFill patternType="solid">
        <fgColor rgb="FFE06666"/>
        <bgColor indexed="64"/>
      </patternFill>
    </fill>
    <fill>
      <patternFill patternType="solid">
        <fgColor rgb="FFFF6600"/>
        <bgColor indexed="64"/>
      </patternFill>
    </fill>
    <fill>
      <patternFill patternType="solid">
        <fgColor rgb="FF274E13"/>
        <bgColor indexed="64"/>
      </patternFill>
    </fill>
    <fill>
      <patternFill patternType="solid">
        <fgColor rgb="FF980000"/>
        <bgColor indexed="64"/>
      </patternFill>
    </fill>
    <fill>
      <patternFill patternType="solid">
        <fgColor rgb="FF339966"/>
        <bgColor indexed="64"/>
      </patternFill>
    </fill>
    <fill>
      <patternFill patternType="solid">
        <fgColor rgb="FF38761D"/>
        <bgColor indexed="64"/>
      </patternFill>
    </fill>
    <fill>
      <patternFill patternType="solid">
        <fgColor rgb="FF134F5C"/>
        <bgColor indexed="64"/>
      </patternFill>
    </fill>
    <fill>
      <patternFill patternType="solid">
        <fgColor rgb="FF99CCFF"/>
        <bgColor indexed="64"/>
      </patternFill>
    </fill>
    <fill>
      <patternFill patternType="solid">
        <fgColor rgb="FF90713A"/>
        <bgColor indexed="64"/>
      </patternFill>
    </fill>
    <fill>
      <patternFill patternType="solid">
        <fgColor rgb="FF000000"/>
        <bgColor indexed="64"/>
      </patternFill>
    </fill>
    <fill>
      <patternFill patternType="solid">
        <fgColor rgb="FF993366"/>
        <bgColor indexed="64"/>
      </patternFill>
    </fill>
    <fill>
      <patternFill patternType="solid">
        <fgColor rgb="FFCC99FF"/>
        <bgColor indexed="64"/>
      </patternFill>
    </fill>
    <fill>
      <patternFill patternType="solid">
        <fgColor rgb="FFE69138"/>
        <bgColor indexed="64"/>
      </patternFill>
    </fill>
    <fill>
      <patternFill patternType="solid">
        <fgColor rgb="FF008080"/>
        <bgColor indexed="64"/>
      </patternFill>
    </fill>
    <fill>
      <patternFill patternType="solid">
        <fgColor rgb="FF90713A"/>
        <bgColor indexed="64"/>
      </patternFill>
    </fill>
    <fill>
      <patternFill patternType="solid">
        <fgColor rgb="FFCC99FF"/>
        <bgColor indexed="64"/>
      </patternFill>
    </fill>
    <fill>
      <patternFill patternType="solid">
        <fgColor rgb="FFCC99FF"/>
        <bgColor indexed="64"/>
      </patternFill>
    </fill>
    <fill>
      <patternFill patternType="solid">
        <fgColor rgb="FF000090"/>
        <bgColor indexed="64"/>
      </patternFill>
    </fill>
    <fill>
      <patternFill patternType="solid">
        <fgColor rgb="FF993300"/>
        <bgColor indexed="64"/>
      </patternFill>
    </fill>
    <fill>
      <patternFill patternType="solid">
        <fgColor rgb="FFFF6600"/>
        <bgColor indexed="64"/>
      </patternFill>
    </fill>
    <fill>
      <patternFill patternType="solid">
        <fgColor rgb="FF339966"/>
        <bgColor indexed="64"/>
      </patternFill>
    </fill>
    <fill>
      <patternFill patternType="solid">
        <fgColor rgb="FFFF6600"/>
        <bgColor indexed="64"/>
      </patternFill>
    </fill>
    <fill>
      <patternFill patternType="solid">
        <fgColor rgb="FFCCFFFF"/>
        <bgColor indexed="64"/>
      </patternFill>
    </fill>
    <fill>
      <patternFill patternType="solid">
        <fgColor rgb="FFCFE2F3"/>
        <bgColor indexed="64"/>
      </patternFill>
    </fill>
    <fill>
      <patternFill patternType="solid">
        <fgColor rgb="FFCFE2F3"/>
        <bgColor indexed="64"/>
      </patternFill>
    </fill>
    <fill>
      <patternFill patternType="solid">
        <fgColor rgb="FF900000"/>
        <bgColor indexed="64"/>
      </patternFill>
    </fill>
    <fill>
      <patternFill patternType="solid">
        <fgColor rgb="FF980000"/>
        <bgColor indexed="64"/>
      </patternFill>
    </fill>
    <fill>
      <patternFill patternType="solid">
        <fgColor rgb="FF339966"/>
        <bgColor indexed="64"/>
      </patternFill>
    </fill>
    <fill>
      <patternFill patternType="solid">
        <fgColor rgb="FFFFCC99"/>
        <bgColor indexed="64"/>
      </patternFill>
    </fill>
    <fill>
      <patternFill patternType="solid">
        <fgColor rgb="FF90713A"/>
        <bgColor indexed="64"/>
      </patternFill>
    </fill>
    <fill>
      <patternFill patternType="solid">
        <fgColor rgb="FF134F5C"/>
        <bgColor indexed="64"/>
      </patternFill>
    </fill>
    <fill>
      <patternFill patternType="solid">
        <fgColor rgb="FF7F6000"/>
        <bgColor indexed="64"/>
      </patternFill>
    </fill>
    <fill>
      <patternFill patternType="solid">
        <fgColor rgb="FFE69138"/>
        <bgColor indexed="64"/>
      </patternFill>
    </fill>
    <fill>
      <patternFill patternType="solid">
        <fgColor rgb="FF000000"/>
        <bgColor indexed="64"/>
      </patternFill>
    </fill>
    <fill>
      <patternFill patternType="solid">
        <fgColor rgb="FFFFFFFF"/>
        <bgColor indexed="64"/>
      </patternFill>
    </fill>
    <fill>
      <patternFill patternType="solid">
        <fgColor rgb="FFCC99FF"/>
        <bgColor indexed="64"/>
      </patternFill>
    </fill>
    <fill>
      <patternFill patternType="solid">
        <fgColor rgb="FF006411"/>
        <bgColor indexed="64"/>
      </patternFill>
    </fill>
    <fill>
      <patternFill patternType="solid">
        <fgColor rgb="FF008080"/>
        <bgColor indexed="64"/>
      </patternFill>
    </fill>
    <fill>
      <patternFill patternType="solid">
        <fgColor rgb="FFFF6600"/>
        <bgColor indexed="64"/>
      </patternFill>
    </fill>
    <fill>
      <patternFill patternType="solid">
        <fgColor rgb="FFFFFF99"/>
        <bgColor indexed="64"/>
      </patternFill>
    </fill>
    <fill>
      <patternFill patternType="solid">
        <fgColor rgb="FF134F5C"/>
        <bgColor indexed="64"/>
      </patternFill>
    </fill>
    <fill>
      <patternFill patternType="solid">
        <fgColor rgb="FF993300"/>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85200C"/>
        <bgColor indexed="64"/>
      </patternFill>
    </fill>
    <fill>
      <patternFill patternType="solid">
        <fgColor rgb="FF6AA84F"/>
        <bgColor indexed="64"/>
      </patternFill>
    </fill>
    <fill>
      <patternFill patternType="solid">
        <fgColor rgb="FFEAD1DC"/>
        <bgColor indexed="64"/>
      </patternFill>
    </fill>
    <fill>
      <patternFill patternType="solid">
        <fgColor rgb="FFCCFFFF"/>
        <bgColor indexed="64"/>
      </patternFill>
    </fill>
    <fill>
      <patternFill patternType="solid">
        <fgColor rgb="FFCCFFCC"/>
        <bgColor indexed="64"/>
      </patternFill>
    </fill>
    <fill>
      <patternFill patternType="solid">
        <fgColor rgb="FF134F5C"/>
        <bgColor indexed="64"/>
      </patternFill>
    </fill>
    <fill>
      <patternFill patternType="solid">
        <fgColor rgb="FFFFFF99"/>
        <bgColor indexed="64"/>
      </patternFill>
    </fill>
    <fill>
      <patternFill patternType="solid">
        <fgColor rgb="FF339966"/>
        <bgColor indexed="64"/>
      </patternFill>
    </fill>
    <fill>
      <patternFill patternType="solid">
        <fgColor rgb="FFCCFFFF"/>
        <bgColor indexed="64"/>
      </patternFill>
    </fill>
    <fill>
      <patternFill patternType="solid">
        <fgColor rgb="FFFF6600"/>
        <bgColor indexed="64"/>
      </patternFill>
    </fill>
    <fill>
      <patternFill patternType="solid">
        <fgColor rgb="FFCCFFFF"/>
        <bgColor indexed="64"/>
      </patternFill>
    </fill>
    <fill>
      <patternFill patternType="solid">
        <fgColor rgb="FF900000"/>
        <bgColor indexed="64"/>
      </patternFill>
    </fill>
    <fill>
      <patternFill patternType="solid">
        <fgColor rgb="FFFFCC99"/>
        <bgColor indexed="64"/>
      </patternFill>
    </fill>
    <fill>
      <patternFill patternType="solid">
        <fgColor rgb="FFE06666"/>
        <bgColor indexed="64"/>
      </patternFill>
    </fill>
    <fill>
      <patternFill patternType="solid">
        <fgColor rgb="FFCCFFCC"/>
        <bgColor indexed="64"/>
      </patternFill>
    </fill>
    <fill>
      <patternFill patternType="solid">
        <fgColor rgb="FF008080"/>
        <bgColor indexed="64"/>
      </patternFill>
    </fill>
    <fill>
      <patternFill patternType="solid">
        <fgColor rgb="FFE06666"/>
        <bgColor indexed="64"/>
      </patternFill>
    </fill>
    <fill>
      <patternFill patternType="solid">
        <fgColor rgb="FF85200C"/>
        <bgColor indexed="64"/>
      </patternFill>
    </fill>
    <fill>
      <patternFill patternType="solid">
        <fgColor rgb="FFFFCC99"/>
        <bgColor indexed="64"/>
      </patternFill>
    </fill>
    <fill>
      <patternFill patternType="solid">
        <fgColor rgb="FFE06666"/>
        <bgColor indexed="64"/>
      </patternFill>
    </fill>
    <fill>
      <patternFill patternType="solid">
        <fgColor rgb="FF900000"/>
        <bgColor indexed="64"/>
      </patternFill>
    </fill>
    <fill>
      <patternFill patternType="solid">
        <fgColor rgb="FFCCFFFF"/>
        <bgColor indexed="64"/>
      </patternFill>
    </fill>
    <fill>
      <patternFill patternType="solid">
        <fgColor rgb="FF339966"/>
        <bgColor indexed="64"/>
      </patternFill>
    </fill>
    <fill>
      <patternFill patternType="solid">
        <fgColor rgb="FF85200C"/>
        <bgColor indexed="64"/>
      </patternFill>
    </fill>
    <fill>
      <patternFill patternType="solid">
        <fgColor rgb="FFCCFFFF"/>
        <bgColor indexed="64"/>
      </patternFill>
    </fill>
    <fill>
      <patternFill patternType="solid">
        <fgColor rgb="FF993300"/>
        <bgColor indexed="64"/>
      </patternFill>
    </fill>
    <fill>
      <patternFill patternType="solid">
        <fgColor rgb="FFCC99FF"/>
        <bgColor indexed="64"/>
      </patternFill>
    </fill>
    <fill>
      <patternFill patternType="solid">
        <fgColor rgb="FFE06666"/>
        <bgColor indexed="64"/>
      </patternFill>
    </fill>
    <fill>
      <patternFill patternType="solid">
        <fgColor rgb="FF90713A"/>
        <bgColor indexed="64"/>
      </patternFill>
    </fill>
    <fill>
      <patternFill patternType="solid">
        <fgColor rgb="FFFF9900"/>
        <bgColor indexed="64"/>
      </patternFill>
    </fill>
    <fill>
      <patternFill patternType="solid">
        <fgColor rgb="FF000000"/>
        <bgColor indexed="64"/>
      </patternFill>
    </fill>
    <fill>
      <patternFill patternType="solid">
        <fgColor rgb="FF993300"/>
        <bgColor indexed="64"/>
      </patternFill>
    </fill>
    <fill>
      <patternFill patternType="solid">
        <fgColor rgb="FFCCFFFF"/>
        <bgColor indexed="64"/>
      </patternFill>
    </fill>
    <fill>
      <patternFill patternType="solid">
        <fgColor rgb="FF90713A"/>
        <bgColor indexed="64"/>
      </patternFill>
    </fill>
    <fill>
      <patternFill patternType="solid">
        <fgColor rgb="FF90713A"/>
        <bgColor indexed="64"/>
      </patternFill>
    </fill>
    <fill>
      <patternFill patternType="solid">
        <fgColor rgb="FF980000"/>
        <bgColor indexed="64"/>
      </patternFill>
    </fill>
    <fill>
      <patternFill patternType="solid">
        <fgColor rgb="FF008080"/>
        <bgColor indexed="64"/>
      </patternFill>
    </fill>
    <fill>
      <patternFill patternType="solid">
        <fgColor rgb="FFFF6600"/>
        <bgColor indexed="64"/>
      </patternFill>
    </fill>
    <fill>
      <patternFill patternType="solid">
        <fgColor rgb="FF99CCFF"/>
        <bgColor indexed="64"/>
      </patternFill>
    </fill>
    <fill>
      <patternFill patternType="solid">
        <fgColor rgb="FFCCFFCC"/>
        <bgColor indexed="64"/>
      </patternFill>
    </fill>
    <fill>
      <patternFill patternType="solid">
        <fgColor rgb="FF134F5C"/>
        <bgColor indexed="64"/>
      </patternFill>
    </fill>
    <fill>
      <patternFill patternType="solid">
        <fgColor rgb="FF99CCFF"/>
        <bgColor indexed="64"/>
      </patternFill>
    </fill>
    <fill>
      <patternFill patternType="solid">
        <fgColor rgb="FF38761D"/>
        <bgColor indexed="64"/>
      </patternFill>
    </fill>
    <fill>
      <patternFill patternType="solid">
        <fgColor rgb="FFFFFFFF"/>
        <bgColor indexed="64"/>
      </patternFill>
    </fill>
    <fill>
      <patternFill patternType="solid">
        <fgColor rgb="FFFF6600"/>
        <bgColor indexed="64"/>
      </patternFill>
    </fill>
    <fill>
      <patternFill patternType="solid">
        <fgColor rgb="FFCFE2F3"/>
        <bgColor indexed="64"/>
      </patternFill>
    </fill>
    <fill>
      <patternFill patternType="solid">
        <fgColor rgb="FFCCFFCC"/>
        <bgColor indexed="64"/>
      </patternFill>
    </fill>
    <fill>
      <patternFill patternType="solid">
        <fgColor rgb="FFCCFFFF"/>
        <bgColor indexed="64"/>
      </patternFill>
    </fill>
    <fill>
      <patternFill patternType="solid">
        <fgColor rgb="FFCCFFFF"/>
        <bgColor indexed="64"/>
      </patternFill>
    </fill>
    <fill>
      <patternFill patternType="solid">
        <fgColor rgb="FF993366"/>
        <bgColor indexed="64"/>
      </patternFill>
    </fill>
    <fill>
      <patternFill patternType="solid">
        <fgColor rgb="FFFFCC99"/>
        <bgColor indexed="64"/>
      </patternFill>
    </fill>
    <fill>
      <patternFill patternType="solid">
        <fgColor rgb="FF274E13"/>
        <bgColor indexed="64"/>
      </patternFill>
    </fill>
    <fill>
      <patternFill patternType="solid">
        <fgColor rgb="FF90713A"/>
        <bgColor indexed="64"/>
      </patternFill>
    </fill>
    <fill>
      <patternFill patternType="solid">
        <fgColor rgb="FF339966"/>
        <bgColor indexed="64"/>
      </patternFill>
    </fill>
    <fill>
      <patternFill patternType="solid">
        <fgColor rgb="FF90713A"/>
        <bgColor indexed="64"/>
      </patternFill>
    </fill>
    <fill>
      <patternFill patternType="solid">
        <fgColor rgb="FF99CCFF"/>
        <bgColor indexed="64"/>
      </patternFill>
    </fill>
    <fill>
      <patternFill patternType="solid">
        <fgColor rgb="FFEAD1DC"/>
        <bgColor indexed="64"/>
      </patternFill>
    </fill>
    <fill>
      <patternFill patternType="solid">
        <fgColor rgb="FFCC99FF"/>
        <bgColor indexed="64"/>
      </patternFill>
    </fill>
    <fill>
      <patternFill patternType="solid">
        <fgColor rgb="FF993366"/>
        <bgColor indexed="64"/>
      </patternFill>
    </fill>
    <fill>
      <patternFill patternType="solid">
        <fgColor rgb="FF274E13"/>
        <bgColor indexed="64"/>
      </patternFill>
    </fill>
    <fill>
      <patternFill patternType="solid">
        <fgColor rgb="FF85200C"/>
        <bgColor indexed="64"/>
      </patternFill>
    </fill>
    <fill>
      <patternFill patternType="solid">
        <fgColor rgb="FF93C47D"/>
        <bgColor indexed="64"/>
      </patternFill>
    </fill>
    <fill>
      <patternFill patternType="solid">
        <fgColor rgb="FF274E13"/>
        <bgColor indexed="64"/>
      </patternFill>
    </fill>
    <fill>
      <patternFill patternType="solid">
        <fgColor rgb="FFFFCC99"/>
        <bgColor indexed="64"/>
      </patternFill>
    </fill>
    <fill>
      <patternFill patternType="solid">
        <fgColor rgb="FFFFFF99"/>
        <bgColor indexed="64"/>
      </patternFill>
    </fill>
    <fill>
      <patternFill patternType="solid">
        <fgColor rgb="FF90713A"/>
        <bgColor indexed="64"/>
      </patternFill>
    </fill>
    <fill>
      <patternFill patternType="solid">
        <fgColor rgb="FF339966"/>
        <bgColor indexed="64"/>
      </patternFill>
    </fill>
    <fill>
      <patternFill patternType="solid">
        <fgColor rgb="FFFF6600"/>
        <bgColor indexed="64"/>
      </patternFill>
    </fill>
    <fill>
      <patternFill patternType="solid">
        <fgColor rgb="FF993300"/>
        <bgColor indexed="64"/>
      </patternFill>
    </fill>
    <fill>
      <patternFill patternType="solid">
        <fgColor rgb="FF99CCFF"/>
        <bgColor indexed="64"/>
      </patternFill>
    </fill>
    <fill>
      <patternFill patternType="solid">
        <fgColor rgb="FFCC99FF"/>
        <bgColor indexed="64"/>
      </patternFill>
    </fill>
    <fill>
      <patternFill patternType="solid">
        <fgColor rgb="FF7F6000"/>
        <bgColor indexed="64"/>
      </patternFill>
    </fill>
    <fill>
      <patternFill patternType="solid">
        <fgColor rgb="FF274E13"/>
        <bgColor indexed="64"/>
      </patternFill>
    </fill>
    <fill>
      <patternFill patternType="solid">
        <fgColor rgb="FF93C47D"/>
        <bgColor indexed="64"/>
      </patternFill>
    </fill>
    <fill>
      <patternFill patternType="solid">
        <fgColor rgb="FF339966"/>
        <bgColor indexed="64"/>
      </patternFill>
    </fill>
    <fill>
      <patternFill patternType="solid">
        <fgColor rgb="FF85200C"/>
        <bgColor indexed="64"/>
      </patternFill>
    </fill>
    <fill>
      <patternFill patternType="solid">
        <fgColor rgb="FF980000"/>
        <bgColor indexed="64"/>
      </patternFill>
    </fill>
    <fill>
      <patternFill patternType="solid">
        <fgColor rgb="FF000090"/>
        <bgColor indexed="64"/>
      </patternFill>
    </fill>
    <fill>
      <patternFill patternType="solid">
        <fgColor rgb="FF99CCFF"/>
        <bgColor indexed="64"/>
      </patternFill>
    </fill>
    <fill>
      <patternFill patternType="solid">
        <fgColor rgb="FFCCFFFF"/>
        <bgColor indexed="64"/>
      </patternFill>
    </fill>
    <fill>
      <patternFill patternType="solid">
        <fgColor rgb="FFCCFFCC"/>
        <bgColor indexed="64"/>
      </patternFill>
    </fill>
    <fill>
      <patternFill patternType="solid">
        <fgColor rgb="FF993366"/>
        <bgColor indexed="64"/>
      </patternFill>
    </fill>
    <fill>
      <patternFill patternType="solid">
        <fgColor rgb="FFCCFFFF"/>
        <bgColor indexed="64"/>
      </patternFill>
    </fill>
    <fill>
      <patternFill patternType="solid">
        <fgColor rgb="FFCCFFCC"/>
        <bgColor indexed="64"/>
      </patternFill>
    </fill>
    <fill>
      <patternFill patternType="solid">
        <fgColor rgb="FF85200C"/>
        <bgColor indexed="64"/>
      </patternFill>
    </fill>
    <fill>
      <patternFill patternType="solid">
        <fgColor rgb="FFFFCC99"/>
        <bgColor indexed="64"/>
      </patternFill>
    </fill>
    <fill>
      <patternFill patternType="solid">
        <fgColor rgb="FFCCFFFF"/>
        <bgColor indexed="64"/>
      </patternFill>
    </fill>
    <fill>
      <patternFill patternType="solid">
        <fgColor rgb="FFFFCC99"/>
        <bgColor indexed="64"/>
      </patternFill>
    </fill>
    <fill>
      <patternFill patternType="solid">
        <fgColor rgb="FF900000"/>
        <bgColor indexed="64"/>
      </patternFill>
    </fill>
    <fill>
      <patternFill patternType="solid">
        <fgColor rgb="FFFF6600"/>
        <bgColor indexed="64"/>
      </patternFill>
    </fill>
    <fill>
      <patternFill patternType="solid">
        <fgColor rgb="FFFFFFFF"/>
        <bgColor indexed="64"/>
      </patternFill>
    </fill>
    <fill>
      <patternFill patternType="solid">
        <fgColor rgb="FF90713A"/>
        <bgColor indexed="64"/>
      </patternFill>
    </fill>
    <fill>
      <patternFill patternType="solid">
        <fgColor rgb="FF900000"/>
        <bgColor indexed="64"/>
      </patternFill>
    </fill>
    <fill>
      <patternFill patternType="solid">
        <fgColor rgb="FF90713A"/>
        <bgColor indexed="64"/>
      </patternFill>
    </fill>
    <fill>
      <patternFill patternType="solid">
        <fgColor rgb="FF99CCFF"/>
        <bgColor indexed="64"/>
      </patternFill>
    </fill>
    <fill>
      <patternFill patternType="solid">
        <fgColor rgb="FF85200C"/>
        <bgColor indexed="64"/>
      </patternFill>
    </fill>
    <fill>
      <patternFill patternType="solid">
        <fgColor rgb="FF85200C"/>
        <bgColor indexed="64"/>
      </patternFill>
    </fill>
    <fill>
      <patternFill patternType="solid">
        <fgColor rgb="FFCCFFCC"/>
        <bgColor indexed="64"/>
      </patternFill>
    </fill>
    <fill>
      <patternFill patternType="solid">
        <fgColor rgb="FFFF6600"/>
        <bgColor indexed="64"/>
      </patternFill>
    </fill>
    <fill>
      <patternFill patternType="solid">
        <fgColor rgb="FF993300"/>
        <bgColor indexed="64"/>
      </patternFill>
    </fill>
    <fill>
      <patternFill patternType="solid">
        <fgColor rgb="FF93C47D"/>
        <bgColor indexed="64"/>
      </patternFill>
    </fill>
    <fill>
      <patternFill patternType="solid">
        <fgColor rgb="FFFFFFFF"/>
        <bgColor indexed="64"/>
      </patternFill>
    </fill>
    <fill>
      <patternFill patternType="solid">
        <fgColor rgb="FFCCFFFF"/>
        <bgColor indexed="64"/>
      </patternFill>
    </fill>
    <fill>
      <patternFill patternType="solid">
        <fgColor rgb="FF90713A"/>
        <bgColor indexed="64"/>
      </patternFill>
    </fill>
    <fill>
      <patternFill patternType="solid">
        <fgColor rgb="FF99CCFF"/>
        <bgColor indexed="64"/>
      </patternFill>
    </fill>
    <fill>
      <patternFill patternType="solid">
        <fgColor rgb="FF900000"/>
        <bgColor indexed="64"/>
      </patternFill>
    </fill>
    <fill>
      <patternFill patternType="solid">
        <fgColor rgb="FFFFFFFF"/>
        <bgColor indexed="64"/>
      </patternFill>
    </fill>
    <fill>
      <patternFill patternType="solid">
        <fgColor rgb="FFE06666"/>
        <bgColor indexed="64"/>
      </patternFill>
    </fill>
    <fill>
      <patternFill patternType="solid">
        <fgColor rgb="FFFFCC99"/>
        <bgColor indexed="64"/>
      </patternFill>
    </fill>
    <fill>
      <patternFill patternType="solid">
        <fgColor rgb="FFE06666"/>
        <bgColor indexed="64"/>
      </patternFill>
    </fill>
    <fill>
      <patternFill patternType="solid">
        <fgColor rgb="FF93C47D"/>
        <bgColor indexed="64"/>
      </patternFill>
    </fill>
    <fill>
      <patternFill patternType="solid">
        <fgColor rgb="FF99CCFF"/>
        <bgColor indexed="64"/>
      </patternFill>
    </fill>
    <fill>
      <patternFill patternType="solid">
        <fgColor rgb="FF339966"/>
        <bgColor indexed="64"/>
      </patternFill>
    </fill>
    <fill>
      <patternFill patternType="solid">
        <fgColor rgb="FF90713A"/>
        <bgColor indexed="64"/>
      </patternFill>
    </fill>
    <fill>
      <patternFill patternType="solid">
        <fgColor rgb="FFCCFFFF"/>
        <bgColor indexed="64"/>
      </patternFill>
    </fill>
    <fill>
      <patternFill patternType="solid">
        <fgColor rgb="FF008080"/>
        <bgColor indexed="64"/>
      </patternFill>
    </fill>
    <fill>
      <patternFill patternType="solid">
        <fgColor rgb="FF000090"/>
        <bgColor indexed="64"/>
      </patternFill>
    </fill>
    <fill>
      <patternFill patternType="solid">
        <fgColor rgb="FF993300"/>
        <bgColor indexed="64"/>
      </patternFill>
    </fill>
    <fill>
      <patternFill patternType="solid">
        <fgColor rgb="FF134F5C"/>
        <bgColor indexed="64"/>
      </patternFill>
    </fill>
    <fill>
      <patternFill patternType="solid">
        <fgColor rgb="FF90713A"/>
        <bgColor indexed="64"/>
      </patternFill>
    </fill>
    <fill>
      <patternFill patternType="solid">
        <fgColor rgb="FF134F5C"/>
        <bgColor indexed="64"/>
      </patternFill>
    </fill>
    <fill>
      <patternFill patternType="solid">
        <fgColor rgb="FF99CCFF"/>
        <bgColor indexed="64"/>
      </patternFill>
    </fill>
    <fill>
      <patternFill patternType="solid">
        <fgColor rgb="FF38761D"/>
        <bgColor indexed="64"/>
      </patternFill>
    </fill>
    <fill>
      <patternFill patternType="solid">
        <fgColor rgb="FFCC99FF"/>
        <bgColor indexed="64"/>
      </patternFill>
    </fill>
    <fill>
      <patternFill patternType="solid">
        <fgColor rgb="FFFFCC99"/>
        <bgColor indexed="64"/>
      </patternFill>
    </fill>
    <fill>
      <patternFill patternType="solid">
        <fgColor rgb="FF006411"/>
        <bgColor indexed="64"/>
      </patternFill>
    </fill>
    <fill>
      <patternFill patternType="solid">
        <fgColor rgb="FFFF6600"/>
        <bgColor indexed="64"/>
      </patternFill>
    </fill>
    <fill>
      <patternFill patternType="solid">
        <fgColor rgb="FF93C47D"/>
        <bgColor indexed="64"/>
      </patternFill>
    </fill>
    <fill>
      <patternFill patternType="solid">
        <fgColor rgb="FFCCFFFF"/>
        <bgColor indexed="64"/>
      </patternFill>
    </fill>
    <fill>
      <patternFill patternType="solid">
        <fgColor rgb="FFFF6600"/>
        <bgColor indexed="64"/>
      </patternFill>
    </fill>
    <fill>
      <patternFill patternType="solid">
        <fgColor rgb="FFA61C00"/>
        <bgColor indexed="64"/>
      </patternFill>
    </fill>
    <fill>
      <patternFill patternType="solid">
        <fgColor rgb="FF99CCFF"/>
        <bgColor indexed="64"/>
      </patternFill>
    </fill>
    <fill>
      <patternFill patternType="solid">
        <fgColor rgb="FF38761D"/>
        <bgColor indexed="64"/>
      </patternFill>
    </fill>
    <fill>
      <patternFill patternType="solid">
        <fgColor rgb="FFFF6600"/>
        <bgColor indexed="64"/>
      </patternFill>
    </fill>
    <fill>
      <patternFill patternType="solid">
        <fgColor rgb="FFFF6600"/>
        <bgColor indexed="64"/>
      </patternFill>
    </fill>
    <fill>
      <patternFill patternType="solid">
        <fgColor rgb="FF993300"/>
        <bgColor indexed="64"/>
      </patternFill>
    </fill>
    <fill>
      <patternFill patternType="solid">
        <fgColor rgb="FFCCFFFF"/>
        <bgColor indexed="64"/>
      </patternFill>
    </fill>
    <fill>
      <patternFill patternType="solid">
        <fgColor rgb="FFCCFFFF"/>
        <bgColor indexed="64"/>
      </patternFill>
    </fill>
    <fill>
      <patternFill patternType="solid">
        <fgColor rgb="FFE69138"/>
        <bgColor indexed="64"/>
      </patternFill>
    </fill>
    <fill>
      <patternFill patternType="solid">
        <fgColor rgb="FF900000"/>
        <bgColor indexed="64"/>
      </patternFill>
    </fill>
    <fill>
      <patternFill patternType="solid">
        <fgColor rgb="FF99CCFF"/>
        <bgColor indexed="64"/>
      </patternFill>
    </fill>
    <fill>
      <patternFill patternType="solid">
        <fgColor rgb="FF993300"/>
        <bgColor indexed="64"/>
      </patternFill>
    </fill>
    <fill>
      <patternFill patternType="solid">
        <fgColor rgb="FFCFE2F3"/>
        <bgColor indexed="64"/>
      </patternFill>
    </fill>
    <fill>
      <patternFill patternType="solid">
        <fgColor rgb="FFFFCC99"/>
        <bgColor indexed="64"/>
      </patternFill>
    </fill>
    <fill>
      <patternFill patternType="solid">
        <fgColor rgb="FFEAD1DC"/>
        <bgColor indexed="64"/>
      </patternFill>
    </fill>
    <fill>
      <patternFill patternType="solid">
        <fgColor rgb="FFFF6600"/>
        <bgColor indexed="64"/>
      </patternFill>
    </fill>
    <fill>
      <patternFill patternType="solid">
        <fgColor rgb="FF274E13"/>
        <bgColor indexed="64"/>
      </patternFill>
    </fill>
    <fill>
      <patternFill patternType="solid">
        <fgColor rgb="FFE06666"/>
        <bgColor indexed="64"/>
      </patternFill>
    </fill>
    <fill>
      <patternFill patternType="solid">
        <fgColor rgb="FF000090"/>
        <bgColor indexed="64"/>
      </patternFill>
    </fill>
    <fill>
      <patternFill patternType="solid">
        <fgColor rgb="FF993300"/>
        <bgColor indexed="64"/>
      </patternFill>
    </fill>
    <fill>
      <patternFill patternType="solid">
        <fgColor rgb="FF000000"/>
        <bgColor indexed="64"/>
      </patternFill>
    </fill>
    <fill>
      <patternFill patternType="solid">
        <fgColor rgb="FF99CCFF"/>
        <bgColor indexed="64"/>
      </patternFill>
    </fill>
    <fill>
      <patternFill patternType="solid">
        <fgColor rgb="FFCCFFFF"/>
        <bgColor indexed="64"/>
      </patternFill>
    </fill>
    <fill>
      <patternFill patternType="solid">
        <fgColor rgb="FFCC99FF"/>
        <bgColor indexed="64"/>
      </patternFill>
    </fill>
    <fill>
      <patternFill patternType="solid">
        <fgColor rgb="FFFFFFFF"/>
        <bgColor indexed="64"/>
      </patternFill>
    </fill>
    <fill>
      <patternFill patternType="solid">
        <fgColor rgb="FF274E13"/>
        <bgColor indexed="64"/>
      </patternFill>
    </fill>
    <fill>
      <patternFill patternType="solid">
        <fgColor rgb="FFCCFFFF"/>
        <bgColor indexed="64"/>
      </patternFill>
    </fill>
    <fill>
      <patternFill patternType="solid">
        <fgColor rgb="FFE06666"/>
        <bgColor indexed="64"/>
      </patternFill>
    </fill>
    <fill>
      <patternFill patternType="solid">
        <fgColor rgb="FF339966"/>
        <bgColor indexed="64"/>
      </patternFill>
    </fill>
    <fill>
      <patternFill patternType="solid">
        <fgColor rgb="FFCC99FF"/>
        <bgColor indexed="64"/>
      </patternFill>
    </fill>
    <fill>
      <patternFill patternType="solid">
        <fgColor rgb="FF993366"/>
        <bgColor indexed="64"/>
      </patternFill>
    </fill>
    <fill>
      <patternFill patternType="solid">
        <fgColor rgb="FFBF9000"/>
        <bgColor indexed="64"/>
      </patternFill>
    </fill>
    <fill>
      <patternFill patternType="solid">
        <fgColor rgb="FF38761D"/>
        <bgColor indexed="64"/>
      </patternFill>
    </fill>
    <fill>
      <patternFill patternType="solid">
        <fgColor rgb="FFCCFFCC"/>
        <bgColor indexed="64"/>
      </patternFill>
    </fill>
    <fill>
      <patternFill patternType="solid">
        <fgColor rgb="FF339966"/>
        <bgColor indexed="64"/>
      </patternFill>
    </fill>
    <fill>
      <patternFill patternType="solid">
        <fgColor rgb="FF008080"/>
        <bgColor indexed="64"/>
      </patternFill>
    </fill>
    <fill>
      <patternFill patternType="solid">
        <fgColor rgb="FFCCFFCC"/>
        <bgColor indexed="64"/>
      </patternFill>
    </fill>
    <fill>
      <patternFill patternType="solid">
        <fgColor rgb="FF339966"/>
        <bgColor indexed="64"/>
      </patternFill>
    </fill>
    <fill>
      <patternFill patternType="solid">
        <fgColor rgb="FF008080"/>
        <bgColor indexed="64"/>
      </patternFill>
    </fill>
    <fill>
      <patternFill patternType="solid">
        <fgColor rgb="FF99CCFF"/>
        <bgColor indexed="64"/>
      </patternFill>
    </fill>
    <fill>
      <patternFill patternType="solid">
        <fgColor rgb="FF339966"/>
        <bgColor indexed="64"/>
      </patternFill>
    </fill>
    <fill>
      <patternFill patternType="solid">
        <fgColor rgb="FFCCFFCC"/>
        <bgColor indexed="64"/>
      </patternFill>
    </fill>
    <fill>
      <patternFill patternType="solid">
        <fgColor rgb="FF274E13"/>
        <bgColor indexed="64"/>
      </patternFill>
    </fill>
    <fill>
      <patternFill patternType="solid">
        <fgColor rgb="FF993300"/>
        <bgColor indexed="64"/>
      </patternFill>
    </fill>
    <fill>
      <patternFill patternType="solid">
        <fgColor rgb="FF90713A"/>
        <bgColor indexed="64"/>
      </patternFill>
    </fill>
    <fill>
      <patternFill patternType="solid">
        <fgColor rgb="FF99CCFF"/>
        <bgColor indexed="64"/>
      </patternFill>
    </fill>
    <fill>
      <patternFill patternType="solid">
        <fgColor rgb="FFFF6600"/>
        <bgColor indexed="64"/>
      </patternFill>
    </fill>
    <fill>
      <patternFill patternType="solid">
        <fgColor rgb="FFCCFFFF"/>
        <bgColor indexed="64"/>
      </patternFill>
    </fill>
    <fill>
      <patternFill patternType="solid">
        <fgColor rgb="FFCCFFCC"/>
        <bgColor indexed="64"/>
      </patternFill>
    </fill>
    <fill>
      <patternFill patternType="solid">
        <fgColor rgb="FFCCFFFF"/>
        <bgColor indexed="64"/>
      </patternFill>
    </fill>
    <fill>
      <patternFill patternType="solid">
        <fgColor rgb="FFCCFFFF"/>
        <bgColor indexed="64"/>
      </patternFill>
    </fill>
    <fill>
      <patternFill patternType="solid">
        <fgColor rgb="FFEAD1DC"/>
        <bgColor indexed="64"/>
      </patternFill>
    </fill>
    <fill>
      <patternFill patternType="solid">
        <fgColor rgb="FFCCFFFF"/>
        <bgColor indexed="64"/>
      </patternFill>
    </fill>
    <fill>
      <patternFill patternType="solid">
        <fgColor rgb="FFCCFFFF"/>
        <bgColor indexed="64"/>
      </patternFill>
    </fill>
    <fill>
      <patternFill patternType="solid">
        <fgColor rgb="FF134F5C"/>
        <bgColor indexed="64"/>
      </patternFill>
    </fill>
    <fill>
      <patternFill patternType="solid">
        <fgColor rgb="FFFFFF99"/>
        <bgColor indexed="64"/>
      </patternFill>
    </fill>
    <fill>
      <patternFill patternType="solid">
        <fgColor rgb="FF38761D"/>
        <bgColor indexed="64"/>
      </patternFill>
    </fill>
    <fill>
      <patternFill patternType="solid">
        <fgColor rgb="FFC27BA0"/>
        <bgColor indexed="64"/>
      </patternFill>
    </fill>
    <fill>
      <patternFill patternType="solid">
        <fgColor rgb="FFCCFFFF"/>
        <bgColor indexed="64"/>
      </patternFill>
    </fill>
    <fill>
      <patternFill patternType="solid">
        <fgColor rgb="FFFFFFFF"/>
        <bgColor indexed="64"/>
      </patternFill>
    </fill>
    <fill>
      <patternFill patternType="solid">
        <fgColor rgb="FFC27BA0"/>
        <bgColor indexed="64"/>
      </patternFill>
    </fill>
    <fill>
      <patternFill patternType="solid">
        <fgColor rgb="FFFF6600"/>
        <bgColor indexed="64"/>
      </patternFill>
    </fill>
    <fill>
      <patternFill patternType="solid">
        <fgColor rgb="FFFFCC99"/>
        <bgColor indexed="64"/>
      </patternFill>
    </fill>
    <fill>
      <patternFill patternType="solid">
        <fgColor rgb="FFCC99FF"/>
        <bgColor indexed="64"/>
      </patternFill>
    </fill>
    <fill>
      <patternFill patternType="solid">
        <fgColor rgb="FF274E13"/>
        <bgColor indexed="64"/>
      </patternFill>
    </fill>
    <fill>
      <patternFill patternType="solid">
        <fgColor rgb="FF000090"/>
        <bgColor indexed="64"/>
      </patternFill>
    </fill>
    <fill>
      <patternFill patternType="solid">
        <fgColor rgb="FFCCFFFF"/>
        <bgColor indexed="64"/>
      </patternFill>
    </fill>
    <fill>
      <patternFill patternType="solid">
        <fgColor rgb="FF000090"/>
        <bgColor indexed="64"/>
      </patternFill>
    </fill>
    <fill>
      <patternFill patternType="solid">
        <fgColor rgb="FF90713A"/>
        <bgColor indexed="64"/>
      </patternFill>
    </fill>
    <fill>
      <patternFill patternType="solid">
        <fgColor rgb="FF000090"/>
        <bgColor indexed="64"/>
      </patternFill>
    </fill>
    <fill>
      <patternFill patternType="solid">
        <fgColor rgb="FFCCFFCC"/>
        <bgColor indexed="64"/>
      </patternFill>
    </fill>
    <fill>
      <patternFill patternType="solid">
        <fgColor rgb="FFCCFFCC"/>
        <bgColor indexed="64"/>
      </patternFill>
    </fill>
    <fill>
      <patternFill patternType="solid">
        <fgColor rgb="FFCC99FF"/>
        <bgColor indexed="64"/>
      </patternFill>
    </fill>
    <fill>
      <patternFill patternType="solid">
        <fgColor rgb="FFCC99FF"/>
        <bgColor indexed="64"/>
      </patternFill>
    </fill>
    <fill>
      <patternFill patternType="solid">
        <fgColor rgb="FFC27BA0"/>
        <bgColor indexed="64"/>
      </patternFill>
    </fill>
    <fill>
      <patternFill patternType="solid">
        <fgColor rgb="FFEAD1DC"/>
        <bgColor indexed="64"/>
      </patternFill>
    </fill>
    <fill>
      <patternFill patternType="solid">
        <fgColor rgb="FF339966"/>
        <bgColor indexed="64"/>
      </patternFill>
    </fill>
    <fill>
      <patternFill patternType="solid">
        <fgColor rgb="FFCC99FF"/>
        <bgColor indexed="64"/>
      </patternFill>
    </fill>
    <fill>
      <patternFill patternType="solid">
        <fgColor rgb="FF339966"/>
        <bgColor indexed="64"/>
      </patternFill>
    </fill>
    <fill>
      <patternFill patternType="solid">
        <fgColor rgb="FF274E13"/>
        <bgColor indexed="64"/>
      </patternFill>
    </fill>
    <fill>
      <patternFill patternType="solid">
        <fgColor rgb="FFFFFFFF"/>
        <bgColor indexed="64"/>
      </patternFill>
    </fill>
    <fill>
      <patternFill patternType="solid">
        <fgColor rgb="FF99CCFF"/>
        <bgColor indexed="64"/>
      </patternFill>
    </fill>
    <fill>
      <patternFill patternType="solid">
        <fgColor rgb="FFE06666"/>
        <bgColor indexed="64"/>
      </patternFill>
    </fill>
    <fill>
      <patternFill patternType="solid">
        <fgColor rgb="FFCC99FF"/>
        <bgColor indexed="64"/>
      </patternFill>
    </fill>
    <fill>
      <patternFill patternType="solid">
        <fgColor rgb="FF000090"/>
        <bgColor indexed="64"/>
      </patternFill>
    </fill>
    <fill>
      <patternFill patternType="solid">
        <fgColor rgb="FF90713A"/>
        <bgColor indexed="64"/>
      </patternFill>
    </fill>
    <fill>
      <patternFill patternType="solid">
        <fgColor rgb="FF90713A"/>
        <bgColor indexed="64"/>
      </patternFill>
    </fill>
    <fill>
      <patternFill patternType="solid">
        <fgColor rgb="FFCCFFFF"/>
        <bgColor indexed="64"/>
      </patternFill>
    </fill>
    <fill>
      <patternFill patternType="solid">
        <fgColor rgb="FF274E13"/>
        <bgColor indexed="64"/>
      </patternFill>
    </fill>
    <fill>
      <patternFill patternType="solid">
        <fgColor rgb="FFFF6600"/>
        <bgColor indexed="64"/>
      </patternFill>
    </fill>
    <fill>
      <patternFill patternType="solid">
        <fgColor rgb="FFFFCC99"/>
        <bgColor indexed="64"/>
      </patternFill>
    </fill>
    <fill>
      <patternFill patternType="solid">
        <fgColor rgb="FF134F5C"/>
        <bgColor indexed="64"/>
      </patternFill>
    </fill>
    <fill>
      <patternFill patternType="solid">
        <fgColor rgb="FFE06666"/>
        <bgColor indexed="64"/>
      </patternFill>
    </fill>
    <fill>
      <patternFill patternType="solid">
        <fgColor rgb="FF993300"/>
        <bgColor indexed="64"/>
      </patternFill>
    </fill>
    <fill>
      <patternFill patternType="solid">
        <fgColor rgb="FF000090"/>
        <bgColor indexed="64"/>
      </patternFill>
    </fill>
    <fill>
      <patternFill patternType="solid">
        <fgColor rgb="FFCC99FF"/>
        <bgColor indexed="64"/>
      </patternFill>
    </fill>
    <fill>
      <patternFill patternType="solid">
        <fgColor rgb="FF99CCFF"/>
        <bgColor indexed="64"/>
      </patternFill>
    </fill>
    <fill>
      <patternFill patternType="solid">
        <fgColor rgb="FFFF6600"/>
        <bgColor indexed="64"/>
      </patternFill>
    </fill>
    <fill>
      <patternFill patternType="solid">
        <fgColor rgb="FFCCFFFF"/>
        <bgColor indexed="64"/>
      </patternFill>
    </fill>
    <fill>
      <patternFill patternType="solid">
        <fgColor rgb="FFFF6600"/>
        <bgColor indexed="64"/>
      </patternFill>
    </fill>
    <fill>
      <patternFill patternType="solid">
        <fgColor rgb="FF900000"/>
        <bgColor indexed="64"/>
      </patternFill>
    </fill>
    <fill>
      <patternFill patternType="solid">
        <fgColor rgb="FFFF6600"/>
        <bgColor indexed="64"/>
      </patternFill>
    </fill>
    <fill>
      <patternFill patternType="solid">
        <fgColor rgb="FF008080"/>
        <bgColor indexed="64"/>
      </patternFill>
    </fill>
    <fill>
      <patternFill patternType="solid">
        <fgColor rgb="FF006411"/>
        <bgColor indexed="64"/>
      </patternFill>
    </fill>
    <fill>
      <patternFill patternType="solid">
        <fgColor rgb="FFE06666"/>
        <bgColor indexed="64"/>
      </patternFill>
    </fill>
    <fill>
      <patternFill patternType="solid">
        <fgColor rgb="FFCC99FF"/>
        <bgColor indexed="64"/>
      </patternFill>
    </fill>
    <fill>
      <patternFill patternType="solid">
        <fgColor rgb="FFFFCC99"/>
        <bgColor indexed="64"/>
      </patternFill>
    </fill>
    <fill>
      <patternFill patternType="solid">
        <fgColor rgb="FF90713A"/>
        <bgColor indexed="64"/>
      </patternFill>
    </fill>
  </fills>
  <borders count="628">
    <border>
      <left/>
      <right/>
      <top/>
      <bottom/>
      <diagonal/>
    </border>
    <border>
      <left/>
      <right style="thin">
        <color rgb="FF783F04"/>
      </right>
      <top/>
      <bottom/>
      <diagonal/>
    </border>
    <border>
      <left/>
      <right style="thin">
        <color auto="1"/>
      </right>
      <top style="thin">
        <color rgb="FF000000"/>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auto="1"/>
      </left>
      <right/>
      <top/>
      <bottom style="thin">
        <color rgb="FF000000"/>
      </bottom>
      <diagonal/>
    </border>
    <border>
      <left/>
      <right style="thin">
        <color auto="1"/>
      </right>
      <top/>
      <bottom/>
      <diagonal/>
    </border>
    <border>
      <left style="thin">
        <color auto="1"/>
      </left>
      <right/>
      <top style="thin">
        <color rgb="FF000000"/>
      </top>
      <bottom/>
      <diagonal/>
    </border>
    <border>
      <left/>
      <right style="thin">
        <color auto="1"/>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right style="thin">
        <color rgb="FF000000"/>
      </right>
      <top/>
      <bottom style="thin">
        <color auto="1"/>
      </bottom>
      <diagonal/>
    </border>
    <border>
      <left style="thin">
        <color rgb="FF783F04"/>
      </left>
      <right style="thin">
        <color rgb="FF783F04"/>
      </right>
      <top/>
      <bottom style="thin">
        <color auto="1"/>
      </bottom>
      <diagonal/>
    </border>
    <border>
      <left style="thin">
        <color rgb="FF000000"/>
      </left>
      <right/>
      <top/>
      <bottom/>
      <diagonal/>
    </border>
    <border>
      <left/>
      <right style="thin">
        <color rgb="FF000000"/>
      </right>
      <top style="thin">
        <color rgb="FF000000"/>
      </top>
      <bottom/>
      <diagonal/>
    </border>
    <border>
      <left/>
      <right style="thin">
        <color auto="1"/>
      </right>
      <top/>
      <bottom/>
      <diagonal/>
    </border>
    <border>
      <left/>
      <right style="thin">
        <color rgb="FF000000"/>
      </right>
      <top style="thin">
        <color rgb="FF000000"/>
      </top>
      <bottom/>
      <diagonal/>
    </border>
    <border>
      <left style="thin">
        <color rgb="FF000000"/>
      </left>
      <right/>
      <top/>
      <bottom/>
      <diagonal/>
    </border>
    <border>
      <left/>
      <right style="thin">
        <color rgb="FF783F04"/>
      </right>
      <top/>
      <bottom/>
      <diagonal/>
    </border>
    <border>
      <left style="thin">
        <color rgb="FF783F04"/>
      </left>
      <right/>
      <top/>
      <bottom/>
      <diagonal/>
    </border>
    <border>
      <left style="thin">
        <color auto="1"/>
      </left>
      <right/>
      <top/>
      <bottom/>
      <diagonal/>
    </border>
    <border>
      <left style="thin">
        <color rgb="FF000000"/>
      </left>
      <right/>
      <top/>
      <bottom style="thin">
        <color rgb="FF000000"/>
      </bottom>
      <diagonal/>
    </border>
    <border>
      <left/>
      <right style="thin">
        <color auto="1"/>
      </right>
      <top/>
      <bottom style="thin">
        <color rgb="FF000000"/>
      </bottom>
      <diagonal/>
    </border>
    <border>
      <left/>
      <right/>
      <top/>
      <bottom style="thin">
        <color auto="1"/>
      </bottom>
      <diagonal/>
    </border>
    <border>
      <left/>
      <right style="thin">
        <color auto="1"/>
      </right>
      <top style="thin">
        <color rgb="FF000000"/>
      </top>
      <bottom/>
      <diagonal/>
    </border>
    <border>
      <left/>
      <right style="thin">
        <color rgb="FF783F04"/>
      </right>
      <top/>
      <bottom/>
      <diagonal/>
    </border>
    <border>
      <left/>
      <right style="thin">
        <color auto="1"/>
      </right>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style="thin">
        <color rgb="FF000000"/>
      </bottom>
      <diagonal/>
    </border>
    <border>
      <left/>
      <right style="thin">
        <color auto="1"/>
      </right>
      <top/>
      <bottom/>
      <diagonal/>
    </border>
    <border>
      <left style="thin">
        <color rgb="FF783F04"/>
      </left>
      <right/>
      <top style="thin">
        <color auto="1"/>
      </top>
      <bottom/>
      <diagonal/>
    </border>
    <border>
      <left style="thin">
        <color auto="1"/>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783F04"/>
      </left>
      <right/>
      <top/>
      <bottom/>
      <diagonal/>
    </border>
    <border>
      <left/>
      <right style="thin">
        <color rgb="FFFF00FF"/>
      </right>
      <top/>
      <bottom style="thin">
        <color rgb="FFFF00FF"/>
      </bottom>
      <diagonal/>
    </border>
    <border>
      <left style="thin">
        <color auto="1"/>
      </left>
      <right/>
      <top/>
      <bottom/>
      <diagonal/>
    </border>
    <border>
      <left style="thin">
        <color auto="1"/>
      </left>
      <right/>
      <top/>
      <bottom/>
      <diagonal/>
    </border>
    <border>
      <left style="thin">
        <color rgb="FF000000"/>
      </left>
      <right style="thin">
        <color rgb="FF000000"/>
      </right>
      <top/>
      <bottom/>
      <diagonal/>
    </border>
    <border>
      <left/>
      <right style="thin">
        <color rgb="FF783F04"/>
      </right>
      <top/>
      <bottom/>
      <diagonal/>
    </border>
    <border>
      <left/>
      <right style="thin">
        <color rgb="FF000000"/>
      </right>
      <top style="thin">
        <color rgb="FF000000"/>
      </top>
      <bottom style="thin">
        <color rgb="FF000000"/>
      </bottom>
      <diagonal/>
    </border>
    <border>
      <left/>
      <right style="thin">
        <color rgb="FF783F04"/>
      </right>
      <top/>
      <bottom/>
      <diagonal/>
    </border>
    <border>
      <left/>
      <right/>
      <top style="thin">
        <color rgb="FF000000"/>
      </top>
      <bottom style="thin">
        <color rgb="FF000000"/>
      </bottom>
      <diagonal/>
    </border>
    <border>
      <left style="thin">
        <color auto="1"/>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auto="1"/>
      </left>
      <right/>
      <top/>
      <bottom/>
      <diagonal/>
    </border>
    <border>
      <left style="thin">
        <color rgb="FF000000"/>
      </left>
      <right/>
      <top/>
      <bottom/>
      <diagonal/>
    </border>
    <border>
      <left/>
      <right style="thin">
        <color rgb="FF000000"/>
      </right>
      <top/>
      <bottom style="thin">
        <color auto="1"/>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auto="1"/>
      </left>
      <right style="thin">
        <color auto="1"/>
      </right>
      <top style="thin">
        <color rgb="FF000000"/>
      </top>
      <bottom/>
      <diagonal/>
    </border>
    <border>
      <left style="thin">
        <color rgb="FFFF00FF"/>
      </left>
      <right/>
      <top/>
      <bottom/>
      <diagonal/>
    </border>
    <border>
      <left style="thin">
        <color rgb="FF000000"/>
      </left>
      <right/>
      <top/>
      <bottom/>
      <diagonal/>
    </border>
    <border>
      <left style="thin">
        <color auto="1"/>
      </left>
      <right/>
      <top/>
      <bottom/>
      <diagonal/>
    </border>
    <border>
      <left/>
      <right style="thin">
        <color auto="1"/>
      </right>
      <top/>
      <bottom/>
      <diagonal/>
    </border>
    <border>
      <left style="thin">
        <color rgb="FF783F04"/>
      </left>
      <right style="thin">
        <color rgb="FF783F04"/>
      </right>
      <top/>
      <bottom/>
      <diagonal/>
    </border>
    <border>
      <left/>
      <right style="thin">
        <color rgb="FF783F04"/>
      </right>
      <top/>
      <bottom/>
      <diagonal/>
    </border>
    <border>
      <left style="thin">
        <color rgb="FF783F04"/>
      </left>
      <right style="thin">
        <color rgb="FF783F0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diagonal/>
    </border>
    <border>
      <left style="thin">
        <color auto="1"/>
      </left>
      <right/>
      <top style="thin">
        <color auto="1"/>
      </top>
      <bottom style="thin">
        <color auto="1"/>
      </bottom>
      <diagonal/>
    </border>
    <border>
      <left style="thin">
        <color auto="1"/>
      </left>
      <right/>
      <top/>
      <bottom/>
      <diagonal/>
    </border>
    <border>
      <left style="thin">
        <color auto="1"/>
      </left>
      <right/>
      <top/>
      <bottom/>
      <diagonal/>
    </border>
    <border>
      <left/>
      <right/>
      <top style="thin">
        <color rgb="FF000000"/>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783F04"/>
      </left>
      <right/>
      <top/>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
      <left/>
      <right style="thin">
        <color rgb="FF000000"/>
      </right>
      <top/>
      <bottom style="thin">
        <color rgb="FF000000"/>
      </bottom>
      <diagonal/>
    </border>
    <border>
      <left style="thin">
        <color auto="1"/>
      </left>
      <right style="thin">
        <color rgb="FF000000"/>
      </right>
      <top/>
      <bottom/>
      <diagonal/>
    </border>
    <border>
      <left style="thin">
        <color rgb="FFFF00FF"/>
      </left>
      <right/>
      <top/>
      <bottom/>
      <diagonal/>
    </border>
    <border>
      <left/>
      <right style="thin">
        <color auto="1"/>
      </right>
      <top/>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bottom/>
      <diagonal/>
    </border>
    <border>
      <left/>
      <right style="thin">
        <color rgb="FF000000"/>
      </right>
      <top/>
      <bottom/>
      <diagonal/>
    </border>
    <border>
      <left/>
      <right style="thin">
        <color rgb="FF000000"/>
      </right>
      <top/>
      <bottom/>
      <diagonal/>
    </border>
    <border>
      <left style="thin">
        <color rgb="FFFF00FF"/>
      </left>
      <right style="thin">
        <color rgb="FFFF00FF"/>
      </right>
      <top style="thin">
        <color rgb="FFFF00FF"/>
      </top>
      <bottom/>
      <diagonal/>
    </border>
    <border>
      <left style="thin">
        <color rgb="FF000000"/>
      </left>
      <right style="thin">
        <color rgb="FF000000"/>
      </right>
      <top style="thin">
        <color rgb="FF000000"/>
      </top>
      <bottom style="thin">
        <color rgb="FF000000"/>
      </bottom>
      <diagonal/>
    </border>
    <border>
      <left style="thin">
        <color rgb="FF783F04"/>
      </left>
      <right style="thin">
        <color rgb="FF783F0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auto="1"/>
      </left>
      <right/>
      <top/>
      <bottom/>
      <diagonal/>
    </border>
    <border>
      <left/>
      <right style="thin">
        <color rgb="FF000000"/>
      </right>
      <top/>
      <bottom/>
      <diagonal/>
    </border>
    <border>
      <left/>
      <right/>
      <top style="thin">
        <color rgb="FF000000"/>
      </top>
      <bottom/>
      <diagonal/>
    </border>
    <border>
      <left/>
      <right style="thin">
        <color auto="1"/>
      </right>
      <top/>
      <bottom/>
      <diagonal/>
    </border>
    <border>
      <left/>
      <right style="thin">
        <color rgb="FF783F04"/>
      </right>
      <top/>
      <bottom/>
      <diagonal/>
    </border>
    <border>
      <left/>
      <right style="thin">
        <color auto="1"/>
      </right>
      <top/>
      <bottom/>
      <diagonal/>
    </border>
    <border>
      <left/>
      <right/>
      <top style="thin">
        <color rgb="FF000000"/>
      </top>
      <bottom/>
      <diagonal/>
    </border>
    <border>
      <left/>
      <right style="thin">
        <color rgb="FF000000"/>
      </right>
      <top/>
      <bottom/>
      <diagonal/>
    </border>
    <border>
      <left style="thin">
        <color rgb="FF783F04"/>
      </left>
      <right/>
      <top/>
      <bottom/>
      <diagonal/>
    </border>
    <border>
      <left style="thin">
        <color rgb="FF000000"/>
      </left>
      <right/>
      <top/>
      <bottom style="thin">
        <color auto="1"/>
      </bottom>
      <diagonal/>
    </border>
    <border>
      <left/>
      <right style="thin">
        <color rgb="FF000000"/>
      </right>
      <top/>
      <bottom/>
      <diagonal/>
    </border>
    <border>
      <left style="thin">
        <color rgb="FF000000"/>
      </left>
      <right style="thin">
        <color auto="1"/>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FF00FF"/>
      </right>
      <top/>
      <bottom/>
      <diagonal/>
    </border>
    <border>
      <left style="thin">
        <color rgb="FF000000"/>
      </left>
      <right/>
      <top/>
      <bottom/>
      <diagonal/>
    </border>
    <border>
      <left/>
      <right style="thin">
        <color auto="1"/>
      </right>
      <top/>
      <bottom/>
      <diagonal/>
    </border>
    <border>
      <left/>
      <right style="thin">
        <color rgb="FF000000"/>
      </right>
      <top/>
      <bottom/>
      <diagonal/>
    </border>
    <border>
      <left style="thin">
        <color rgb="FF000000"/>
      </left>
      <right/>
      <top/>
      <bottom/>
      <diagonal/>
    </border>
    <border>
      <left/>
      <right style="thin">
        <color auto="1"/>
      </right>
      <top/>
      <bottom/>
      <diagonal/>
    </border>
    <border>
      <left style="thin">
        <color rgb="FF783F04"/>
      </left>
      <right/>
      <top/>
      <bottom/>
      <diagonal/>
    </border>
    <border>
      <left/>
      <right style="thin">
        <color rgb="FF000000"/>
      </right>
      <top/>
      <bottom/>
      <diagonal/>
    </border>
    <border>
      <left style="thin">
        <color auto="1"/>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rgb="FF000000"/>
      </left>
      <right/>
      <top/>
      <bottom/>
      <diagonal/>
    </border>
    <border>
      <left/>
      <right style="thin">
        <color auto="1"/>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auto="1"/>
      </right>
      <top/>
      <bottom/>
      <diagonal/>
    </border>
    <border>
      <left/>
      <right style="thin">
        <color rgb="FF000000"/>
      </right>
      <top/>
      <bottom/>
      <diagonal/>
    </border>
    <border>
      <left/>
      <right style="thin">
        <color rgb="FF000000"/>
      </right>
      <top style="thin">
        <color auto="1"/>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diagonal/>
    </border>
    <border>
      <left style="thin">
        <color rgb="FFFF00FF"/>
      </left>
      <right/>
      <top/>
      <bottom/>
      <diagonal/>
    </border>
    <border>
      <left style="thin">
        <color rgb="FFFF00FF"/>
      </left>
      <right/>
      <top/>
      <bottom/>
      <diagonal/>
    </border>
    <border>
      <left style="thin">
        <color auto="1"/>
      </left>
      <right/>
      <top/>
      <bottom/>
      <diagonal/>
    </border>
    <border>
      <left/>
      <right style="thin">
        <color rgb="FF000000"/>
      </right>
      <top/>
      <bottom/>
      <diagonal/>
    </border>
    <border>
      <left style="thin">
        <color rgb="FF000000"/>
      </left>
      <right/>
      <top/>
      <bottom/>
      <diagonal/>
    </border>
    <border>
      <left style="thin">
        <color rgb="FF783F04"/>
      </left>
      <right/>
      <top/>
      <bottom style="thin">
        <color auto="1"/>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auto="1"/>
      </top>
      <bottom/>
      <diagonal/>
    </border>
    <border>
      <left style="thin">
        <color auto="1"/>
      </left>
      <right/>
      <top/>
      <bottom/>
      <diagonal/>
    </border>
    <border>
      <left style="thin">
        <color auto="1"/>
      </left>
      <right/>
      <top/>
      <bottom/>
      <diagonal/>
    </border>
    <border>
      <left/>
      <right style="thin">
        <color rgb="FF783F04"/>
      </right>
      <top/>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style="thin">
        <color auto="1"/>
      </left>
      <right/>
      <top/>
      <bottom/>
      <diagonal/>
    </border>
    <border>
      <left/>
      <right style="thin">
        <color rgb="FFFF00FF"/>
      </right>
      <top style="thin">
        <color rgb="FFFF00FF"/>
      </top>
      <bottom/>
      <diagonal/>
    </border>
    <border>
      <left style="thin">
        <color rgb="FF783F04"/>
      </left>
      <right/>
      <top/>
      <bottom/>
      <diagonal/>
    </border>
    <border>
      <left style="thin">
        <color rgb="FF000000"/>
      </left>
      <right/>
      <top/>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diagonal/>
    </border>
    <border>
      <left style="thin">
        <color rgb="FF000000"/>
      </left>
      <right/>
      <top/>
      <bottom/>
      <diagonal/>
    </border>
    <border>
      <left style="thin">
        <color rgb="FF783F04"/>
      </left>
      <right/>
      <top style="thin">
        <color auto="1"/>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783F04"/>
      </left>
      <right/>
      <top/>
      <bottom/>
      <diagonal/>
    </border>
    <border>
      <left/>
      <right style="thin">
        <color auto="1"/>
      </right>
      <top/>
      <bottom/>
      <diagonal/>
    </border>
    <border>
      <left/>
      <right style="thin">
        <color auto="1"/>
      </right>
      <top/>
      <bottom/>
      <diagonal/>
    </border>
    <border>
      <left style="thin">
        <color rgb="FF000000"/>
      </left>
      <right/>
      <top/>
      <bottom/>
      <diagonal/>
    </border>
    <border>
      <left/>
      <right style="thin">
        <color auto="1"/>
      </right>
      <top/>
      <bottom/>
      <diagonal/>
    </border>
    <border>
      <left style="thin">
        <color rgb="FF000000"/>
      </left>
      <right/>
      <top/>
      <bottom style="thin">
        <color auto="1"/>
      </bottom>
      <diagonal/>
    </border>
    <border>
      <left style="thin">
        <color rgb="FF000000"/>
      </left>
      <right style="thin">
        <color rgb="FF000000"/>
      </right>
      <top/>
      <bottom style="thin">
        <color rgb="FF000000"/>
      </bottom>
      <diagonal/>
    </border>
    <border>
      <left/>
      <right style="thin">
        <color auto="1"/>
      </right>
      <top/>
      <bottom/>
      <diagonal/>
    </border>
    <border>
      <left/>
      <right/>
      <top/>
      <bottom style="thin">
        <color auto="1"/>
      </bottom>
      <diagonal/>
    </border>
    <border>
      <left/>
      <right/>
      <top/>
      <bottom style="thin">
        <color rgb="FF000000"/>
      </bottom>
      <diagonal/>
    </border>
    <border>
      <left style="thin">
        <color auto="1"/>
      </left>
      <right/>
      <top/>
      <bottom/>
      <diagonal/>
    </border>
    <border>
      <left style="thin">
        <color auto="1"/>
      </left>
      <right style="thin">
        <color auto="1"/>
      </right>
      <top/>
      <bottom/>
      <diagonal/>
    </border>
    <border>
      <left/>
      <right style="thin">
        <color auto="1"/>
      </right>
      <top style="thin">
        <color rgb="FF000000"/>
      </top>
      <bottom/>
      <diagonal/>
    </border>
    <border>
      <left/>
      <right style="thin">
        <color auto="1"/>
      </right>
      <top/>
      <bottom/>
      <diagonal/>
    </border>
    <border>
      <left style="thin">
        <color auto="1"/>
      </left>
      <right/>
      <top/>
      <bottom/>
      <diagonal/>
    </border>
    <border>
      <left/>
      <right style="thin">
        <color auto="1"/>
      </right>
      <top/>
      <bottom/>
      <diagonal/>
    </border>
    <border>
      <left style="thin">
        <color rgb="FF000000"/>
      </left>
      <right style="thin">
        <color auto="1"/>
      </right>
      <top/>
      <bottom style="thin">
        <color rgb="FF000000"/>
      </bottom>
      <diagonal/>
    </border>
    <border>
      <left style="thin">
        <color rgb="FF783F04"/>
      </left>
      <right/>
      <top/>
      <bottom/>
      <diagonal/>
    </border>
    <border>
      <left/>
      <right style="thin">
        <color auto="1"/>
      </right>
      <top/>
      <bottom/>
      <diagonal/>
    </border>
    <border>
      <left/>
      <right style="thin">
        <color auto="1"/>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783F04"/>
      </left>
      <right style="thin">
        <color rgb="FF783F04"/>
      </right>
      <top/>
      <bottom/>
      <diagonal/>
    </border>
    <border>
      <left/>
      <right/>
      <top/>
      <bottom style="thin">
        <color auto="1"/>
      </bottom>
      <diagonal/>
    </border>
    <border>
      <left style="thin">
        <color rgb="FF000000"/>
      </left>
      <right/>
      <top/>
      <bottom/>
      <diagonal/>
    </border>
    <border>
      <left/>
      <right style="thin">
        <color rgb="FF000000"/>
      </right>
      <top/>
      <bottom/>
      <diagonal/>
    </border>
    <border>
      <left/>
      <right style="thin">
        <color rgb="FF000000"/>
      </right>
      <top/>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rgb="FF000000"/>
      </left>
      <right/>
      <top style="thin">
        <color rgb="FF000000"/>
      </top>
      <bottom style="thin">
        <color rgb="FF000000"/>
      </bottom>
      <diagonal/>
    </border>
    <border>
      <left style="thin">
        <color rgb="FF783F04"/>
      </left>
      <right style="thin">
        <color rgb="FF783F04"/>
      </right>
      <top/>
      <bottom/>
      <diagonal/>
    </border>
    <border>
      <left style="thin">
        <color auto="1"/>
      </left>
      <right/>
      <top/>
      <bottom/>
      <diagonal/>
    </border>
    <border>
      <left style="thin">
        <color rgb="FF000000"/>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
      <left style="thin">
        <color rgb="FF783F04"/>
      </left>
      <right/>
      <top/>
      <bottom/>
      <diagonal/>
    </border>
    <border>
      <left style="thin">
        <color auto="1"/>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right style="thin">
        <color auto="1"/>
      </right>
      <top/>
      <bottom/>
      <diagonal/>
    </border>
    <border>
      <left/>
      <right style="thin">
        <color rgb="FF783F04"/>
      </right>
      <top/>
      <bottom style="thin">
        <color auto="1"/>
      </bottom>
      <diagonal/>
    </border>
    <border>
      <left/>
      <right style="thin">
        <color auto="1"/>
      </right>
      <top style="thin">
        <color rgb="FF000000"/>
      </top>
      <bottom/>
      <diagonal/>
    </border>
    <border>
      <left/>
      <right style="thin">
        <color auto="1"/>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auto="1"/>
      </left>
      <right/>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auto="1"/>
      </right>
      <top/>
      <bottom style="thin">
        <color auto="1"/>
      </bottom>
      <diagonal/>
    </border>
    <border>
      <left/>
      <right style="thin">
        <color rgb="FF783F04"/>
      </right>
      <top/>
      <bottom style="thin">
        <color auto="1"/>
      </bottom>
      <diagonal/>
    </border>
    <border>
      <left style="thin">
        <color auto="1"/>
      </left>
      <right/>
      <top style="thin">
        <color rgb="FF000000"/>
      </top>
      <bottom/>
      <diagonal/>
    </border>
    <border>
      <left/>
      <right style="thin">
        <color rgb="FF000000"/>
      </right>
      <top/>
      <bottom/>
      <diagonal/>
    </border>
    <border>
      <left/>
      <right/>
      <top/>
      <bottom style="thin">
        <color auto="1"/>
      </bottom>
      <diagonal/>
    </border>
    <border>
      <left/>
      <right style="thin">
        <color auto="1"/>
      </right>
      <top/>
      <bottom/>
      <diagonal/>
    </border>
    <border>
      <left/>
      <right style="thin">
        <color auto="1"/>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diagonal/>
    </border>
    <border>
      <left style="thin">
        <color rgb="FF000000"/>
      </left>
      <right/>
      <top/>
      <bottom/>
      <diagonal/>
    </border>
    <border>
      <left style="thin">
        <color auto="1"/>
      </left>
      <right/>
      <top/>
      <bottom/>
      <diagonal/>
    </border>
    <border>
      <left/>
      <right style="thin">
        <color rgb="FF000000"/>
      </right>
      <top/>
      <bottom/>
      <diagonal/>
    </border>
    <border>
      <left/>
      <right style="thin">
        <color rgb="FF783F04"/>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
      <left/>
      <right style="thin">
        <color rgb="FF000000"/>
      </right>
      <top/>
      <bottom style="thin">
        <color rgb="FF000000"/>
      </bottom>
      <diagonal/>
    </border>
    <border>
      <left style="thin">
        <color auto="1"/>
      </left>
      <right/>
      <top style="thin">
        <color rgb="FF000000"/>
      </top>
      <bottom/>
      <diagonal/>
    </border>
    <border>
      <left style="thin">
        <color rgb="FF000000"/>
      </left>
      <right/>
      <top/>
      <bottom/>
      <diagonal/>
    </border>
    <border>
      <left style="thin">
        <color rgb="FF000000"/>
      </left>
      <right/>
      <top/>
      <bottom/>
      <diagonal/>
    </border>
    <border>
      <left style="thin">
        <color rgb="FF000000"/>
      </left>
      <right style="thin">
        <color rgb="FF000000"/>
      </right>
      <top/>
      <bottom/>
      <diagonal/>
    </border>
    <border>
      <left/>
      <right style="thin">
        <color rgb="FF000000"/>
      </right>
      <top style="thin">
        <color auto="1"/>
      </top>
      <bottom/>
      <diagonal/>
    </border>
    <border>
      <left/>
      <right/>
      <top style="thin">
        <color rgb="FF000000"/>
      </top>
      <bottom/>
      <diagonal/>
    </border>
    <border>
      <left/>
      <right style="thin">
        <color rgb="FF000000"/>
      </right>
      <top/>
      <bottom/>
      <diagonal/>
    </border>
    <border>
      <left/>
      <right/>
      <top style="thin">
        <color rgb="FF000000"/>
      </top>
      <bottom style="thin">
        <color rgb="FF000000"/>
      </bottom>
      <diagonal/>
    </border>
    <border>
      <left style="thin">
        <color auto="1"/>
      </left>
      <right/>
      <top/>
      <bottom/>
      <diagonal/>
    </border>
    <border>
      <left style="thin">
        <color auto="1"/>
      </left>
      <right/>
      <top/>
      <bottom/>
      <diagonal/>
    </border>
    <border>
      <left/>
      <right style="thin">
        <color auto="1"/>
      </right>
      <top/>
      <bottom/>
      <diagonal/>
    </border>
    <border>
      <left/>
      <right style="thin">
        <color rgb="FF000000"/>
      </right>
      <top/>
      <bottom/>
      <diagonal/>
    </border>
    <border>
      <left/>
      <right style="thin">
        <color auto="1"/>
      </right>
      <top/>
      <bottom/>
      <diagonal/>
    </border>
    <border>
      <left style="thin">
        <color rgb="FF000000"/>
      </left>
      <right/>
      <top style="thin">
        <color auto="1"/>
      </top>
      <bottom/>
      <diagonal/>
    </border>
    <border>
      <left/>
      <right/>
      <top style="thin">
        <color rgb="FFFF00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top/>
      <bottom/>
      <diagonal/>
    </border>
    <border>
      <left style="thin">
        <color rgb="FF000000"/>
      </left>
      <right/>
      <top style="thin">
        <color rgb="FF000000"/>
      </top>
      <bottom/>
      <diagonal/>
    </border>
    <border>
      <left/>
      <right style="thin">
        <color auto="1"/>
      </right>
      <top/>
      <bottom/>
      <diagonal/>
    </border>
    <border>
      <left/>
      <right/>
      <top style="thin">
        <color rgb="FF000000"/>
      </top>
      <bottom/>
      <diagonal/>
    </border>
    <border>
      <left style="thin">
        <color auto="1"/>
      </left>
      <right/>
      <top/>
      <bottom/>
      <diagonal/>
    </border>
    <border>
      <left style="thin">
        <color auto="1"/>
      </left>
      <right/>
      <top/>
      <bottom/>
      <diagonal/>
    </border>
    <border>
      <left/>
      <right style="thin">
        <color rgb="FF783F04"/>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style="thin">
        <color rgb="FFFF00FF"/>
      </top>
      <bottom/>
      <diagonal/>
    </border>
    <border>
      <left style="thin">
        <color rgb="FF000000"/>
      </left>
      <right/>
      <top/>
      <bottom/>
      <diagonal/>
    </border>
    <border>
      <left style="thin">
        <color rgb="FF000000"/>
      </left>
      <right style="thin">
        <color rgb="FF000000"/>
      </right>
      <top style="thin">
        <color auto="1"/>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783F04"/>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auto="1"/>
      </right>
      <top/>
      <bottom style="thin">
        <color auto="1"/>
      </bottom>
      <diagonal/>
    </border>
    <border>
      <left/>
      <right style="thin">
        <color rgb="FF783F04"/>
      </right>
      <top/>
      <bottom/>
      <diagonal/>
    </border>
    <border>
      <left style="thin">
        <color auto="1"/>
      </left>
      <right/>
      <top/>
      <bottom/>
      <diagonal/>
    </border>
    <border>
      <left style="thin">
        <color auto="1"/>
      </left>
      <right/>
      <top/>
      <bottom style="thin">
        <color auto="1"/>
      </bottom>
      <diagonal/>
    </border>
    <border>
      <left style="thin">
        <color rgb="FF000000"/>
      </left>
      <right style="thin">
        <color rgb="FF000000"/>
      </right>
      <top/>
      <bottom style="thin">
        <color auto="1"/>
      </bottom>
      <diagonal/>
    </border>
    <border>
      <left style="thin">
        <color rgb="FF000000"/>
      </left>
      <right style="thin">
        <color auto="1"/>
      </right>
      <top/>
      <bottom style="thin">
        <color rgb="FF000000"/>
      </bottom>
      <diagonal/>
    </border>
    <border>
      <left style="thin">
        <color rgb="FF000000"/>
      </left>
      <right/>
      <top/>
      <bottom/>
      <diagonal/>
    </border>
    <border>
      <left/>
      <right style="thin">
        <color auto="1"/>
      </right>
      <top/>
      <bottom/>
      <diagonal/>
    </border>
    <border>
      <left/>
      <right style="thin">
        <color rgb="FF000000"/>
      </right>
      <top style="thin">
        <color rgb="FF000000"/>
      </top>
      <bottom style="thin">
        <color rgb="FF000000"/>
      </bottom>
      <diagonal/>
    </border>
    <border>
      <left style="thin">
        <color auto="1"/>
      </left>
      <right/>
      <top/>
      <bottom/>
      <diagonal/>
    </border>
    <border>
      <left style="thin">
        <color rgb="FF000000"/>
      </left>
      <right/>
      <top/>
      <bottom/>
      <diagonal/>
    </border>
    <border>
      <left style="thin">
        <color auto="1"/>
      </left>
      <right/>
      <top/>
      <bottom/>
      <diagonal/>
    </border>
    <border>
      <left/>
      <right style="thin">
        <color auto="1"/>
      </right>
      <top/>
      <bottom/>
      <diagonal/>
    </border>
    <border>
      <left/>
      <right style="thin">
        <color auto="1"/>
      </right>
      <top/>
      <bottom/>
      <diagonal/>
    </border>
    <border>
      <left style="thin">
        <color auto="1"/>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right style="thin">
        <color rgb="FF783F04"/>
      </right>
      <top/>
      <bottom/>
      <diagonal/>
    </border>
    <border>
      <left/>
      <right style="thin">
        <color rgb="FF783F04"/>
      </right>
      <top/>
      <bottom/>
      <diagonal/>
    </border>
    <border>
      <left/>
      <right style="thin">
        <color auto="1"/>
      </right>
      <top/>
      <bottom style="thin">
        <color auto="1"/>
      </bottom>
      <diagonal/>
    </border>
    <border>
      <left style="thin">
        <color rgb="FF783F04"/>
      </left>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783F04"/>
      </left>
      <right/>
      <top/>
      <bottom/>
      <diagonal/>
    </border>
    <border>
      <left/>
      <right/>
      <top/>
      <bottom style="thin">
        <color auto="1"/>
      </bottom>
      <diagonal/>
    </border>
    <border>
      <left style="thin">
        <color rgb="FF000000"/>
      </left>
      <right/>
      <top/>
      <bottom/>
      <diagonal/>
    </border>
    <border>
      <left/>
      <right/>
      <top style="thin">
        <color auto="1"/>
      </top>
      <bottom style="thin">
        <color auto="1"/>
      </bottom>
      <diagonal/>
    </border>
    <border>
      <left style="thin">
        <color rgb="FF000000"/>
      </left>
      <right/>
      <top/>
      <bottom/>
      <diagonal/>
    </border>
    <border>
      <left/>
      <right style="thin">
        <color auto="1"/>
      </right>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auto="1"/>
      </left>
      <right/>
      <top/>
      <bottom/>
      <diagonal/>
    </border>
    <border>
      <left/>
      <right style="thin">
        <color rgb="FF783F04"/>
      </right>
      <top style="thin">
        <color auto="1"/>
      </top>
      <bottom/>
      <diagonal/>
    </border>
    <border>
      <left style="thin">
        <color auto="1"/>
      </left>
      <right/>
      <top/>
      <bottom/>
      <diagonal/>
    </border>
    <border>
      <left/>
      <right/>
      <top/>
      <bottom style="thin">
        <color rgb="FF000000"/>
      </bottom>
      <diagonal/>
    </border>
    <border>
      <left/>
      <right style="thin">
        <color auto="1"/>
      </right>
      <top/>
      <bottom style="thin">
        <color auto="1"/>
      </bottom>
      <diagonal/>
    </border>
    <border>
      <left style="thin">
        <color rgb="FF000000"/>
      </left>
      <right/>
      <top/>
      <bottom/>
      <diagonal/>
    </border>
    <border>
      <left style="thin">
        <color rgb="FF000000"/>
      </left>
      <right style="thin">
        <color rgb="FF000000"/>
      </right>
      <top/>
      <bottom/>
      <diagonal/>
    </border>
    <border>
      <left/>
      <right style="thin">
        <color auto="1"/>
      </right>
      <top/>
      <bottom/>
      <diagonal/>
    </border>
    <border>
      <left/>
      <right style="thin">
        <color auto="1"/>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auto="1"/>
      </right>
      <top/>
      <bottom/>
      <diagonal/>
    </border>
    <border>
      <left/>
      <right style="thin">
        <color auto="1"/>
      </right>
      <top style="thin">
        <color rgb="FF000000"/>
      </top>
      <bottom/>
      <diagonal/>
    </border>
    <border>
      <left style="thin">
        <color rgb="FF000000"/>
      </left>
      <right style="thin">
        <color rgb="FF000000"/>
      </right>
      <top style="thin">
        <color rgb="FF000000"/>
      </top>
      <bottom style="thin">
        <color rgb="FF000000"/>
      </bottom>
      <diagonal/>
    </border>
    <border>
      <left style="thin">
        <color rgb="FF783F04"/>
      </left>
      <right/>
      <top/>
      <bottom/>
      <diagonal/>
    </border>
    <border>
      <left/>
      <right style="thin">
        <color rgb="FF783F04"/>
      </right>
      <top style="thin">
        <color auto="1"/>
      </top>
      <bottom/>
      <diagonal/>
    </border>
    <border>
      <left style="thin">
        <color rgb="FF000000"/>
      </left>
      <right/>
      <top/>
      <bottom/>
      <diagonal/>
    </border>
    <border>
      <left style="thin">
        <color rgb="FF000000"/>
      </left>
      <right/>
      <top/>
      <bottom/>
      <diagonal/>
    </border>
    <border>
      <left style="thin">
        <color auto="1"/>
      </left>
      <right/>
      <top/>
      <bottom/>
      <diagonal/>
    </border>
    <border>
      <left style="thin">
        <color rgb="FF000000"/>
      </left>
      <right/>
      <top/>
      <bottom/>
      <diagonal/>
    </border>
    <border>
      <left/>
      <right style="thin">
        <color auto="1"/>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783F04"/>
      </left>
      <right/>
      <top/>
      <bottom/>
      <diagonal/>
    </border>
    <border>
      <left style="thin">
        <color rgb="FF000000"/>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style="thin">
        <color rgb="FF783F04"/>
      </right>
      <top style="thin">
        <color auto="1"/>
      </top>
      <bottom/>
      <diagonal/>
    </border>
    <border>
      <left/>
      <right/>
      <top style="thin">
        <color auto="1"/>
      </top>
      <bottom/>
      <diagonal/>
    </border>
    <border>
      <left style="thin">
        <color rgb="FF783F04"/>
      </left>
      <right/>
      <top/>
      <bottom/>
      <diagonal/>
    </border>
    <border>
      <left/>
      <right style="thin">
        <color auto="1"/>
      </right>
      <top/>
      <bottom/>
      <diagonal/>
    </border>
    <border>
      <left/>
      <right style="thin">
        <color auto="1"/>
      </right>
      <top/>
      <bottom/>
      <diagonal/>
    </border>
    <border>
      <left/>
      <right style="thin">
        <color rgb="FF783F04"/>
      </right>
      <top/>
      <bottom/>
      <diagonal/>
    </border>
    <border>
      <left/>
      <right style="thin">
        <color auto="1"/>
      </right>
      <top/>
      <bottom/>
      <diagonal/>
    </border>
    <border>
      <left/>
      <right style="thin">
        <color auto="1"/>
      </right>
      <top/>
      <bottom/>
      <diagonal/>
    </border>
    <border>
      <left style="thin">
        <color rgb="FF000000"/>
      </left>
      <right style="thin">
        <color rgb="FF000000"/>
      </right>
      <top/>
      <bottom style="thin">
        <color rgb="FF000000"/>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783F04"/>
      </left>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rgb="FF000000"/>
      </left>
      <right style="thin">
        <color auto="1"/>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783F04"/>
      </left>
      <right/>
      <top/>
      <bottom/>
      <diagonal/>
    </border>
    <border>
      <left/>
      <right style="thin">
        <color auto="1"/>
      </right>
      <top/>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right style="thin">
        <color rgb="FF000000"/>
      </right>
      <top style="thin">
        <color auto="1"/>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auto="1"/>
      </bottom>
      <diagonal/>
    </border>
    <border>
      <left style="thin">
        <color rgb="FF000000"/>
      </left>
      <right/>
      <top/>
      <bottom/>
      <diagonal/>
    </border>
    <border>
      <left/>
      <right style="thin">
        <color rgb="FFFF00FF"/>
      </right>
      <top/>
      <bottom/>
      <diagonal/>
    </border>
    <border>
      <left/>
      <right/>
      <top style="thin">
        <color rgb="FF000000"/>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right style="thin">
        <color rgb="FF000000"/>
      </right>
      <top/>
      <bottom/>
      <diagonal/>
    </border>
    <border>
      <left/>
      <right/>
      <top/>
      <bottom style="thin">
        <color rgb="FF000000"/>
      </bottom>
      <diagonal/>
    </border>
    <border>
      <left/>
      <right style="thin">
        <color auto="1"/>
      </right>
      <top/>
      <bottom/>
      <diagonal/>
    </border>
    <border>
      <left style="thin">
        <color rgb="FF783F04"/>
      </left>
      <right/>
      <top/>
      <bottom style="thin">
        <color auto="1"/>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right style="thin">
        <color rgb="FF000000"/>
      </right>
      <top/>
      <bottom/>
      <diagonal/>
    </border>
    <border>
      <left style="thin">
        <color auto="1"/>
      </left>
      <right/>
      <top/>
      <bottom/>
      <diagonal/>
    </border>
    <border>
      <left style="thin">
        <color rgb="FF000000"/>
      </left>
      <right/>
      <top style="thin">
        <color rgb="FF000000"/>
      </top>
      <bottom/>
      <diagonal/>
    </border>
    <border>
      <left/>
      <right style="thin">
        <color auto="1"/>
      </right>
      <top style="thin">
        <color rgb="FF000000"/>
      </top>
      <bottom style="thin">
        <color rgb="FF000000"/>
      </bottom>
      <diagonal/>
    </border>
    <border>
      <left style="thin">
        <color auto="1"/>
      </left>
      <right style="thin">
        <color rgb="FF000000"/>
      </right>
      <top/>
      <bottom style="thin">
        <color rgb="FF000000"/>
      </bottom>
      <diagonal/>
    </border>
    <border>
      <left style="thin">
        <color rgb="FF783F04"/>
      </left>
      <right/>
      <top/>
      <bottom/>
      <diagonal/>
    </border>
    <border>
      <left/>
      <right style="thin">
        <color rgb="FF000000"/>
      </right>
      <top style="thin">
        <color rgb="FF000000"/>
      </top>
      <bottom style="thin">
        <color rgb="FF000000"/>
      </bottom>
      <diagonal/>
    </border>
    <border>
      <left style="thin">
        <color rgb="FF783F04"/>
      </left>
      <right style="thin">
        <color rgb="FF783F04"/>
      </right>
      <top/>
      <bottom/>
      <diagonal/>
    </border>
    <border>
      <left/>
      <right style="thin">
        <color auto="1"/>
      </right>
      <top/>
      <bottom/>
      <diagonal/>
    </border>
    <border>
      <left/>
      <right style="thin">
        <color rgb="FF000000"/>
      </right>
      <top/>
      <bottom/>
      <diagonal/>
    </border>
    <border>
      <left/>
      <right style="thin">
        <color auto="1"/>
      </right>
      <top/>
      <bottom/>
      <diagonal/>
    </border>
    <border>
      <left style="thin">
        <color rgb="FF000000"/>
      </left>
      <right/>
      <top/>
      <bottom/>
      <diagonal/>
    </border>
    <border>
      <left style="thin">
        <color rgb="FF783F04"/>
      </left>
      <right/>
      <top/>
      <bottom/>
      <diagonal/>
    </border>
    <border>
      <left style="thin">
        <color rgb="FF783F04"/>
      </left>
      <right style="thin">
        <color rgb="FF783F04"/>
      </right>
      <top/>
      <bottom/>
      <diagonal/>
    </border>
    <border>
      <left/>
      <right style="thin">
        <color rgb="FF000000"/>
      </right>
      <top/>
      <bottom/>
      <diagonal/>
    </border>
    <border>
      <left style="thin">
        <color rgb="FFFF00FF"/>
      </left>
      <right/>
      <top/>
      <bottom/>
      <diagonal/>
    </border>
    <border>
      <left/>
      <right/>
      <top/>
      <bottom style="thin">
        <color rgb="FF000000"/>
      </bottom>
      <diagonal/>
    </border>
    <border>
      <left/>
      <right/>
      <top/>
      <bottom style="thin">
        <color rgb="FF000000"/>
      </bottom>
      <diagonal/>
    </border>
    <border>
      <left/>
      <right style="thin">
        <color rgb="FF783F04"/>
      </right>
      <top/>
      <bottom/>
      <diagonal/>
    </border>
    <border>
      <left/>
      <right style="thin">
        <color rgb="FF783F04"/>
      </right>
      <top/>
      <bottom/>
      <diagonal/>
    </border>
    <border>
      <left/>
      <right style="thin">
        <color rgb="FF000000"/>
      </right>
      <top/>
      <bottom/>
      <diagonal/>
    </border>
    <border>
      <left/>
      <right style="thin">
        <color rgb="FF000000"/>
      </right>
      <top/>
      <bottom/>
      <diagonal/>
    </border>
    <border>
      <left/>
      <right style="thin">
        <color rgb="FFFF00FF"/>
      </right>
      <top/>
      <bottom/>
      <diagonal/>
    </border>
    <border>
      <left/>
      <right/>
      <top style="thin">
        <color rgb="FF000000"/>
      </top>
      <bottom style="thin">
        <color rgb="FF000000"/>
      </bottom>
      <diagonal/>
    </border>
    <border>
      <left style="thin">
        <color auto="1"/>
      </left>
      <right/>
      <top/>
      <bottom/>
      <diagonal/>
    </border>
    <border>
      <left/>
      <right style="thin">
        <color rgb="FF783F04"/>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rgb="FF783F04"/>
      </left>
      <right style="thin">
        <color rgb="FF783F04"/>
      </right>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auto="1"/>
      </bottom>
      <diagonal/>
    </border>
    <border>
      <left/>
      <right style="thin">
        <color rgb="FF000000"/>
      </right>
      <top style="thin">
        <color auto="1"/>
      </top>
      <bottom/>
      <diagonal/>
    </border>
    <border>
      <left style="thin">
        <color rgb="FF000000"/>
      </left>
      <right/>
      <top/>
      <bottom style="thin">
        <color auto="1"/>
      </bottom>
      <diagonal/>
    </border>
    <border>
      <left/>
      <right style="thin">
        <color rgb="FF783F04"/>
      </right>
      <top/>
      <bottom/>
      <diagonal/>
    </border>
    <border>
      <left/>
      <right/>
      <top/>
      <bottom style="thin">
        <color auto="1"/>
      </bottom>
      <diagonal/>
    </border>
    <border>
      <left style="thin">
        <color rgb="FF783F04"/>
      </left>
      <right style="thin">
        <color rgb="FF783F04"/>
      </right>
      <top/>
      <bottom/>
      <diagonal/>
    </border>
    <border>
      <left/>
      <right style="thin">
        <color rgb="FF000000"/>
      </right>
      <top/>
      <bottom/>
      <diagonal/>
    </border>
    <border>
      <left style="thin">
        <color rgb="FF000000"/>
      </left>
      <right/>
      <top/>
      <bottom style="thin">
        <color rgb="FF000000"/>
      </bottom>
      <diagonal/>
    </border>
    <border>
      <left/>
      <right style="thin">
        <color auto="1"/>
      </right>
      <top/>
      <bottom/>
      <diagonal/>
    </border>
    <border>
      <left/>
      <right/>
      <top/>
      <bottom style="thin">
        <color rgb="FFFF00FF"/>
      </bottom>
      <diagonal/>
    </border>
    <border>
      <left/>
      <right/>
      <top style="thin">
        <color rgb="FF000000"/>
      </top>
      <bottom style="thin">
        <color rgb="FF000000"/>
      </bottom>
      <diagonal/>
    </border>
    <border>
      <left style="thin">
        <color rgb="FF000000"/>
      </left>
      <right style="thin">
        <color auto="1"/>
      </right>
      <top style="thin">
        <color rgb="FF000000"/>
      </top>
      <bottom/>
      <diagonal/>
    </border>
    <border>
      <left style="thin">
        <color auto="1"/>
      </left>
      <right/>
      <top/>
      <bottom/>
      <diagonal/>
    </border>
    <border>
      <left/>
      <right style="thin">
        <color auto="1"/>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bottom/>
      <diagonal/>
    </border>
    <border>
      <left/>
      <right style="thin">
        <color rgb="FF000000"/>
      </right>
      <top/>
      <bottom/>
      <diagonal/>
    </border>
    <border>
      <left/>
      <right style="thin">
        <color auto="1"/>
      </right>
      <top style="thin">
        <color rgb="FF000000"/>
      </top>
      <bottom/>
      <diagonal/>
    </border>
    <border>
      <left style="thin">
        <color rgb="FF000000"/>
      </left>
      <right style="thin">
        <color rgb="FF000000"/>
      </right>
      <top/>
      <bottom/>
      <diagonal/>
    </border>
    <border>
      <left style="thin">
        <color rgb="FF000000"/>
      </left>
      <right/>
      <top/>
      <bottom/>
      <diagonal/>
    </border>
    <border>
      <left/>
      <right/>
      <top style="thin">
        <color auto="1"/>
      </top>
      <bottom style="thin">
        <color auto="1"/>
      </bottom>
      <diagonal/>
    </border>
    <border>
      <left style="thin">
        <color auto="1"/>
      </left>
      <right/>
      <top/>
      <bottom/>
      <diagonal/>
    </border>
    <border>
      <left/>
      <right style="thin">
        <color rgb="FF783F04"/>
      </right>
      <top/>
      <bottom/>
      <diagonal/>
    </border>
    <border>
      <left style="thin">
        <color rgb="FF000000"/>
      </left>
      <right/>
      <top/>
      <bottom style="thin">
        <color auto="1"/>
      </bottom>
      <diagonal/>
    </border>
    <border>
      <left style="thin">
        <color rgb="FF000000"/>
      </left>
      <right style="thin">
        <color rgb="FF000000"/>
      </right>
      <top style="thin">
        <color rgb="FF000000"/>
      </top>
      <bottom/>
      <diagonal/>
    </border>
    <border>
      <left style="thin">
        <color auto="1"/>
      </left>
      <right/>
      <top/>
      <bottom/>
      <diagonal/>
    </border>
    <border>
      <left/>
      <right style="thin">
        <color auto="1"/>
      </right>
      <top/>
      <bottom/>
      <diagonal/>
    </border>
    <border>
      <left/>
      <right style="thin">
        <color auto="1"/>
      </right>
      <top/>
      <bottom/>
      <diagonal/>
    </border>
    <border>
      <left/>
      <right style="thin">
        <color rgb="FF000000"/>
      </right>
      <top/>
      <bottom/>
      <diagonal/>
    </border>
    <border>
      <left/>
      <right style="thin">
        <color auto="1"/>
      </right>
      <top/>
      <bottom/>
      <diagonal/>
    </border>
    <border>
      <left/>
      <right style="thin">
        <color rgb="FF000000"/>
      </right>
      <top/>
      <bottom/>
      <diagonal/>
    </border>
    <border>
      <left/>
      <right style="thin">
        <color auto="1"/>
      </right>
      <top style="thin">
        <color auto="1"/>
      </top>
      <bottom/>
      <diagonal/>
    </border>
    <border>
      <left/>
      <right style="thin">
        <color rgb="FF000000"/>
      </right>
      <top/>
      <bottom/>
      <diagonal/>
    </border>
    <border>
      <left style="thin">
        <color auto="1"/>
      </left>
      <right/>
      <top/>
      <bottom/>
      <diagonal/>
    </border>
    <border>
      <left/>
      <right style="thin">
        <color rgb="FF783F04"/>
      </right>
      <top/>
      <bottom/>
      <diagonal/>
    </border>
    <border>
      <left/>
      <right/>
      <top style="thin">
        <color rgb="FF000000"/>
      </top>
      <bottom/>
      <diagonal/>
    </border>
    <border>
      <left style="thin">
        <color rgb="FF000000"/>
      </left>
      <right/>
      <top/>
      <bottom/>
      <diagonal/>
    </border>
    <border>
      <left style="thin">
        <color rgb="FFFF00FF"/>
      </left>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diagonal/>
    </border>
    <border>
      <left/>
      <right style="thin">
        <color rgb="FFFF00FF"/>
      </right>
      <top/>
      <bottom/>
      <diagonal/>
    </border>
    <border>
      <left/>
      <right style="thin">
        <color rgb="FF000000"/>
      </right>
      <top style="thin">
        <color rgb="FF000000"/>
      </top>
      <bottom style="thin">
        <color rgb="FF000000"/>
      </bottom>
      <diagonal/>
    </border>
    <border>
      <left style="thin">
        <color auto="1"/>
      </left>
      <right/>
      <top/>
      <bottom/>
      <diagonal/>
    </border>
    <border>
      <left style="thin">
        <color rgb="FF000000"/>
      </left>
      <right/>
      <top/>
      <bottom/>
      <diagonal/>
    </border>
    <border>
      <left/>
      <right style="thin">
        <color auto="1"/>
      </right>
      <top/>
      <bottom/>
      <diagonal/>
    </border>
    <border>
      <left style="thin">
        <color rgb="FF783F04"/>
      </left>
      <right/>
      <top/>
      <bottom/>
      <diagonal/>
    </border>
    <border>
      <left style="thin">
        <color rgb="FF000000"/>
      </left>
      <right style="thin">
        <color rgb="FF000000"/>
      </right>
      <top/>
      <bottom/>
      <diagonal/>
    </border>
    <border>
      <left style="thin">
        <color rgb="FF783F04"/>
      </left>
      <right style="thin">
        <color rgb="FF783F04"/>
      </right>
      <top/>
      <bottom/>
      <diagonal/>
    </border>
    <border>
      <left style="thin">
        <color rgb="FF000000"/>
      </left>
      <right/>
      <top/>
      <bottom/>
      <diagonal/>
    </border>
    <border>
      <left style="thin">
        <color rgb="FF000000"/>
      </left>
      <right/>
      <top/>
      <bottom/>
      <diagonal/>
    </border>
    <border>
      <left/>
      <right style="thin">
        <color auto="1"/>
      </right>
      <top/>
      <bottom/>
      <diagonal/>
    </border>
    <border>
      <left style="thin">
        <color rgb="FF000000"/>
      </left>
      <right style="thin">
        <color rgb="FF000000"/>
      </right>
      <top/>
      <bottom/>
      <diagonal/>
    </border>
    <border>
      <left style="thin">
        <color auto="1"/>
      </left>
      <right style="thin">
        <color auto="1"/>
      </right>
      <top/>
      <bottom/>
      <diagonal/>
    </border>
    <border>
      <left style="thin">
        <color auto="1"/>
      </left>
      <right/>
      <top/>
      <bottom style="thin">
        <color rgb="FF000000"/>
      </bottom>
      <diagonal/>
    </border>
    <border>
      <left/>
      <right style="thin">
        <color rgb="FF000000"/>
      </right>
      <top/>
      <bottom/>
      <diagonal/>
    </border>
    <border>
      <left/>
      <right style="thin">
        <color auto="1"/>
      </right>
      <top/>
      <bottom/>
      <diagonal/>
    </border>
    <border>
      <left style="thin">
        <color rgb="FF783F04"/>
      </left>
      <right/>
      <top/>
      <bottom/>
      <diagonal/>
    </border>
    <border>
      <left style="thin">
        <color auto="1"/>
      </left>
      <right/>
      <top/>
      <bottom/>
      <diagonal/>
    </border>
    <border>
      <left style="thin">
        <color auto="1"/>
      </left>
      <right/>
      <top/>
      <bottom/>
      <diagonal/>
    </border>
    <border>
      <left style="thin">
        <color auto="1"/>
      </left>
      <right/>
      <top/>
      <bottom style="thin">
        <color auto="1"/>
      </bottom>
      <diagonal/>
    </border>
    <border>
      <left/>
      <right style="thin">
        <color auto="1"/>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style="thin">
        <color rgb="FF783F04"/>
      </right>
      <top/>
      <bottom/>
      <diagonal/>
    </border>
    <border>
      <left/>
      <right/>
      <top/>
      <bottom style="thin">
        <color rgb="FFFF00FF"/>
      </bottom>
      <diagonal/>
    </border>
    <border>
      <left style="thin">
        <color rgb="FF783F04"/>
      </left>
      <right/>
      <top/>
      <bottom/>
      <diagonal/>
    </border>
    <border>
      <left style="thin">
        <color rgb="FF000000"/>
      </left>
      <right/>
      <top/>
      <bottom/>
      <diagonal/>
    </border>
    <border>
      <left style="thin">
        <color rgb="FF783F04"/>
      </left>
      <right/>
      <top/>
      <bottom/>
      <diagonal/>
    </border>
    <border>
      <left style="thin">
        <color auto="1"/>
      </left>
      <right/>
      <top/>
      <bottom/>
      <diagonal/>
    </border>
    <border>
      <left style="thin">
        <color auto="1"/>
      </left>
      <right/>
      <top style="thin">
        <color rgb="FF000000"/>
      </top>
      <bottom/>
      <diagonal/>
    </border>
    <border>
      <left style="thin">
        <color rgb="FF000000"/>
      </left>
      <right/>
      <top style="thin">
        <color auto="1"/>
      </top>
      <bottom/>
      <diagonal/>
    </border>
    <border>
      <left/>
      <right style="thin">
        <color rgb="FFFF00FF"/>
      </right>
      <top/>
      <bottom/>
      <diagonal/>
    </border>
    <border>
      <left style="thin">
        <color auto="1"/>
      </left>
      <right/>
      <top style="thin">
        <color auto="1"/>
      </top>
      <bottom/>
      <diagonal/>
    </border>
    <border>
      <left style="thin">
        <color auto="1"/>
      </left>
      <right style="thin">
        <color auto="1"/>
      </right>
      <top style="thin">
        <color rgb="FF000000"/>
      </top>
      <bottom/>
      <diagonal/>
    </border>
    <border>
      <left/>
      <right style="thin">
        <color rgb="FF783F04"/>
      </right>
      <top/>
      <bottom/>
      <diagonal/>
    </border>
    <border>
      <left style="thin">
        <color auto="1"/>
      </left>
      <right/>
      <top/>
      <bottom/>
      <diagonal/>
    </border>
    <border>
      <left style="thin">
        <color auto="1"/>
      </left>
      <right/>
      <top/>
      <bottom/>
      <diagonal/>
    </border>
    <border>
      <left/>
      <right/>
      <top style="thin">
        <color rgb="FF000000"/>
      </top>
      <bottom/>
      <diagonal/>
    </border>
    <border>
      <left/>
      <right/>
      <top style="thin">
        <color auto="1"/>
      </top>
      <bottom/>
      <diagonal/>
    </border>
    <border>
      <left/>
      <right style="thin">
        <color auto="1"/>
      </right>
      <top/>
      <bottom/>
      <diagonal/>
    </border>
    <border>
      <left style="thin">
        <color rgb="FF000000"/>
      </left>
      <right style="thin">
        <color rgb="FF000000"/>
      </right>
      <top style="thin">
        <color rgb="FF000000"/>
      </top>
      <bottom/>
      <diagonal/>
    </border>
    <border>
      <left/>
      <right/>
      <top style="thin">
        <color rgb="FFFF00FF"/>
      </top>
      <bottom/>
      <diagonal/>
    </border>
    <border>
      <left style="thin">
        <color rgb="FF000000"/>
      </left>
      <right style="thin">
        <color rgb="FF000000"/>
      </right>
      <top/>
      <bottom/>
      <diagonal/>
    </border>
    <border>
      <left/>
      <right/>
      <top style="thin">
        <color auto="1"/>
      </top>
      <bottom style="thin">
        <color auto="1"/>
      </bottom>
      <diagonal/>
    </border>
    <border>
      <left/>
      <right style="thin">
        <color rgb="FF000000"/>
      </right>
      <top/>
      <bottom/>
      <diagonal/>
    </border>
    <border>
      <left/>
      <right style="thin">
        <color rgb="FF000000"/>
      </right>
      <top/>
      <bottom style="thin">
        <color auto="1"/>
      </bottom>
      <diagonal/>
    </border>
    <border>
      <left/>
      <right style="thin">
        <color rgb="FF000000"/>
      </right>
      <top/>
      <bottom/>
      <diagonal/>
    </border>
    <border>
      <left style="thin">
        <color rgb="FF000000"/>
      </left>
      <right/>
      <top/>
      <bottom/>
      <diagonal/>
    </border>
    <border>
      <left style="thin">
        <color rgb="FF783F04"/>
      </left>
      <right/>
      <top/>
      <bottom/>
      <diagonal/>
    </border>
    <border>
      <left/>
      <right style="thin">
        <color rgb="FF783F04"/>
      </right>
      <top/>
      <bottom/>
      <diagonal/>
    </border>
    <border>
      <left/>
      <right/>
      <top style="thin">
        <color rgb="FF000000"/>
      </top>
      <bottom/>
      <diagonal/>
    </border>
    <border>
      <left/>
      <right/>
      <top/>
      <bottom style="thin">
        <color auto="1"/>
      </bottom>
      <diagonal/>
    </border>
    <border>
      <left/>
      <right style="thin">
        <color rgb="FF000000"/>
      </right>
      <top/>
      <bottom/>
      <diagonal/>
    </border>
    <border>
      <left style="thin">
        <color rgb="FF000000"/>
      </left>
      <right style="thin">
        <color rgb="FF000000"/>
      </right>
      <top style="thin">
        <color rgb="FF000000"/>
      </top>
      <bottom/>
      <diagonal/>
    </border>
    <border>
      <left style="thin">
        <color auto="1"/>
      </left>
      <right/>
      <top/>
      <bottom/>
      <diagonal/>
    </border>
    <border>
      <left/>
      <right/>
      <top style="thin">
        <color auto="1"/>
      </top>
      <bottom/>
      <diagonal/>
    </border>
    <border>
      <left/>
      <right style="thin">
        <color rgb="FF783F04"/>
      </right>
      <top/>
      <bottom/>
      <diagonal/>
    </border>
    <border>
      <left style="thin">
        <color auto="1"/>
      </left>
      <right/>
      <top/>
      <bottom/>
      <diagonal/>
    </border>
    <border>
      <left style="thin">
        <color rgb="FF000000"/>
      </left>
      <right/>
      <top style="thin">
        <color auto="1"/>
      </top>
      <bottom/>
      <diagonal/>
    </border>
    <border>
      <left/>
      <right style="thin">
        <color rgb="FF000000"/>
      </right>
      <top/>
      <bottom/>
      <diagonal/>
    </border>
    <border>
      <left style="thin">
        <color rgb="FF783F04"/>
      </left>
      <right/>
      <top/>
      <bottom/>
      <diagonal/>
    </border>
    <border>
      <left style="thin">
        <color rgb="FF000000"/>
      </left>
      <right/>
      <top/>
      <bottom/>
      <diagonal/>
    </border>
    <border>
      <left/>
      <right/>
      <top style="thin">
        <color rgb="FF000000"/>
      </top>
      <bottom/>
      <diagonal/>
    </border>
    <border>
      <left/>
      <right style="thin">
        <color rgb="FF783F04"/>
      </right>
      <top/>
      <bottom/>
      <diagonal/>
    </border>
    <border>
      <left/>
      <right style="thin">
        <color auto="1"/>
      </right>
      <top/>
      <bottom/>
      <diagonal/>
    </border>
    <border>
      <left/>
      <right style="thin">
        <color rgb="FF783F04"/>
      </right>
      <top/>
      <bottom/>
      <diagonal/>
    </border>
    <border>
      <left/>
      <right/>
      <top style="thin">
        <color auto="1"/>
      </top>
      <bottom style="thin">
        <color auto="1"/>
      </bottom>
      <diagonal/>
    </border>
    <border>
      <left/>
      <right/>
      <top style="thin">
        <color auto="1"/>
      </top>
      <bottom/>
      <diagonal/>
    </border>
    <border>
      <left style="thin">
        <color rgb="FF783F04"/>
      </left>
      <right/>
      <top/>
      <bottom/>
      <diagonal/>
    </border>
    <border>
      <left/>
      <right style="thin">
        <color rgb="FF000000"/>
      </right>
      <top/>
      <bottom/>
      <diagonal/>
    </border>
    <border>
      <left style="thin">
        <color rgb="FF000000"/>
      </left>
      <right/>
      <top/>
      <bottom style="thin">
        <color rgb="FF000000"/>
      </bottom>
      <diagonal/>
    </border>
    <border>
      <left/>
      <right style="thin">
        <color rgb="FF783F04"/>
      </right>
      <top/>
      <bottom/>
      <diagonal/>
    </border>
    <border>
      <left/>
      <right style="thin">
        <color rgb="FF000000"/>
      </right>
      <top/>
      <bottom style="thin">
        <color auto="1"/>
      </bottom>
      <diagonal/>
    </border>
    <border>
      <left/>
      <right/>
      <top style="thin">
        <color rgb="FF000000"/>
      </top>
      <bottom/>
      <diagonal/>
    </border>
    <border>
      <left/>
      <right style="thin">
        <color auto="1"/>
      </right>
      <top/>
      <bottom/>
      <diagonal/>
    </border>
    <border>
      <left/>
      <right style="thin">
        <color rgb="FF783F04"/>
      </right>
      <top/>
      <bottom/>
      <diagonal/>
    </border>
    <border>
      <left/>
      <right style="thin">
        <color rgb="FF000000"/>
      </right>
      <top/>
      <bottom/>
      <diagonal/>
    </border>
    <border>
      <left/>
      <right/>
      <top/>
      <bottom style="thin">
        <color rgb="FFFF00FF"/>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right style="thin">
        <color auto="1"/>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auto="1"/>
      </left>
      <right/>
      <top/>
      <bottom style="thin">
        <color auto="1"/>
      </bottom>
      <diagonal/>
    </border>
    <border>
      <left/>
      <right style="thin">
        <color rgb="FF783F04"/>
      </right>
      <top/>
      <bottom/>
      <diagonal/>
    </border>
    <border>
      <left/>
      <right style="thin">
        <color rgb="FF000000"/>
      </right>
      <top/>
      <bottom style="thin">
        <color rgb="FF000000"/>
      </bottom>
      <diagonal/>
    </border>
    <border>
      <left style="thin">
        <color auto="1"/>
      </left>
      <right/>
      <top/>
      <bottom/>
      <diagonal/>
    </border>
    <border>
      <left style="thin">
        <color auto="1"/>
      </left>
      <right/>
      <top style="thin">
        <color rgb="FF000000"/>
      </top>
      <bottom/>
      <diagonal/>
    </border>
    <border>
      <left/>
      <right style="thin">
        <color rgb="FF000000"/>
      </right>
      <top/>
      <bottom/>
      <diagonal/>
    </border>
    <border>
      <left style="thin">
        <color rgb="FF783F04"/>
      </left>
      <right/>
      <top style="thin">
        <color auto="1"/>
      </top>
      <bottom/>
      <diagonal/>
    </border>
    <border>
      <left style="thin">
        <color rgb="FF783F04"/>
      </left>
      <right style="thin">
        <color rgb="FF783F04"/>
      </right>
      <top/>
      <bottom/>
      <diagonal/>
    </border>
    <border>
      <left style="thin">
        <color rgb="FF000000"/>
      </left>
      <right/>
      <top/>
      <bottom/>
      <diagonal/>
    </border>
    <border>
      <left style="thin">
        <color rgb="FF000000"/>
      </left>
      <right/>
      <top/>
      <bottom/>
      <diagonal/>
    </border>
    <border>
      <left/>
      <right style="thin">
        <color auto="1"/>
      </right>
      <top style="thin">
        <color rgb="FF000000"/>
      </top>
      <bottom/>
      <diagonal/>
    </border>
    <border>
      <left style="thin">
        <color rgb="FF000000"/>
      </left>
      <right style="thin">
        <color auto="1"/>
      </right>
      <top style="thin">
        <color rgb="FF000000"/>
      </top>
      <bottom/>
      <diagonal/>
    </border>
    <border>
      <left style="thin">
        <color rgb="FF783F04"/>
      </left>
      <right/>
      <top/>
      <bottom/>
      <diagonal/>
    </border>
    <border>
      <left/>
      <right style="thin">
        <color auto="1"/>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style="thin">
        <color rgb="FF000000"/>
      </right>
      <top/>
      <bottom style="thin">
        <color rgb="FF000000"/>
      </bottom>
      <diagonal/>
    </border>
    <border>
      <left/>
      <right style="thin">
        <color rgb="FF000000"/>
      </right>
      <top/>
      <bottom/>
      <diagonal/>
    </border>
    <border>
      <left/>
      <right style="thin">
        <color auto="1"/>
      </right>
      <top style="thin">
        <color rgb="FF000000"/>
      </top>
      <bottom/>
      <diagonal/>
    </border>
    <border>
      <left/>
      <right style="thin">
        <color rgb="FF000000"/>
      </right>
      <top style="thin">
        <color rgb="FF000000"/>
      </top>
      <bottom style="thin">
        <color rgb="FF000000"/>
      </bottom>
      <diagonal/>
    </border>
    <border>
      <left style="thin">
        <color rgb="FF000000"/>
      </left>
      <right style="thin">
        <color auto="1"/>
      </right>
      <top/>
      <bottom/>
      <diagonal/>
    </border>
    <border>
      <left style="thin">
        <color auto="1"/>
      </left>
      <right/>
      <top style="thin">
        <color auto="1"/>
      </top>
      <bottom/>
      <diagonal/>
    </border>
    <border>
      <left style="thin">
        <color rgb="FF000000"/>
      </left>
      <right/>
      <top/>
      <bottom/>
      <diagonal/>
    </border>
    <border>
      <left style="thin">
        <color rgb="FF000000"/>
      </left>
      <right/>
      <top/>
      <bottom/>
      <diagonal/>
    </border>
    <border>
      <left/>
      <right style="thin">
        <color rgb="FF000000"/>
      </right>
      <top/>
      <bottom style="thin">
        <color auto="1"/>
      </bottom>
      <diagonal/>
    </border>
    <border>
      <left/>
      <right style="thin">
        <color auto="1"/>
      </right>
      <top style="thin">
        <color auto="1"/>
      </top>
      <bottom/>
      <diagonal/>
    </border>
    <border>
      <left style="thin">
        <color rgb="FF000000"/>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
      <left/>
      <right style="thin">
        <color auto="1"/>
      </right>
      <top/>
      <bottom/>
      <diagonal/>
    </border>
    <border>
      <left/>
      <right style="thin">
        <color rgb="FF000000"/>
      </right>
      <top/>
      <bottom/>
      <diagonal/>
    </border>
    <border>
      <left style="thin">
        <color rgb="FFFF00FF"/>
      </left>
      <right/>
      <top/>
      <bottom style="thin">
        <color rgb="FFFF00FF"/>
      </bottom>
      <diagonal/>
    </border>
    <border>
      <left/>
      <right style="thin">
        <color rgb="FF000000"/>
      </right>
      <top/>
      <bottom/>
      <diagonal/>
    </border>
    <border>
      <left/>
      <right style="thin">
        <color rgb="FF000000"/>
      </right>
      <top/>
      <bottom style="thin">
        <color rgb="FF000000"/>
      </bottom>
      <diagonal/>
    </border>
    <border>
      <left/>
      <right style="thin">
        <color rgb="FF783F04"/>
      </right>
      <top/>
      <bottom/>
      <diagonal/>
    </border>
    <border>
      <left/>
      <right/>
      <top style="thin">
        <color rgb="FF000000"/>
      </top>
      <bottom/>
      <diagonal/>
    </border>
    <border>
      <left style="thin">
        <color auto="1"/>
      </left>
      <right/>
      <top/>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right/>
      <top/>
      <bottom style="thin">
        <color rgb="FF000000"/>
      </bottom>
      <diagonal/>
    </border>
    <border>
      <left style="thin">
        <color rgb="FFFF00FF"/>
      </left>
      <right/>
      <top/>
      <bottom/>
      <diagonal/>
    </border>
    <border>
      <left style="thin">
        <color rgb="FF783F04"/>
      </left>
      <right/>
      <top/>
      <bottom/>
      <diagonal/>
    </border>
    <border>
      <left style="thin">
        <color auto="1"/>
      </left>
      <right style="thin">
        <color auto="1"/>
      </right>
      <top/>
      <bottom style="thin">
        <color rgb="FF000000"/>
      </bottom>
      <diagonal/>
    </border>
    <border>
      <left style="thin">
        <color auto="1"/>
      </left>
      <right/>
      <top/>
      <bottom/>
      <diagonal/>
    </border>
    <border>
      <left style="thin">
        <color rgb="FF000000"/>
      </left>
      <right/>
      <top style="thin">
        <color auto="1"/>
      </top>
      <bottom/>
      <diagonal/>
    </border>
    <border>
      <left/>
      <right style="thin">
        <color rgb="FF783F04"/>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auto="1"/>
      </left>
      <right/>
      <top/>
      <bottom/>
      <diagonal/>
    </border>
    <border>
      <left style="thin">
        <color rgb="FF783F04"/>
      </left>
      <right style="thin">
        <color rgb="FF783F04"/>
      </right>
      <top/>
      <bottom/>
      <diagonal/>
    </border>
    <border>
      <left/>
      <right style="thin">
        <color rgb="FF000000"/>
      </right>
      <top/>
      <bottom style="thin">
        <color auto="1"/>
      </bottom>
      <diagonal/>
    </border>
    <border>
      <left style="thin">
        <color rgb="FF000000"/>
      </left>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top/>
      <bottom/>
      <diagonal/>
    </border>
    <border>
      <left/>
      <right/>
      <top style="thin">
        <color rgb="FF000000"/>
      </top>
      <bottom/>
      <diagonal/>
    </border>
    <border>
      <left style="thin">
        <color auto="1"/>
      </left>
      <right/>
      <top/>
      <bottom/>
      <diagonal/>
    </border>
    <border>
      <left style="thin">
        <color rgb="FF783F04"/>
      </left>
      <right style="thin">
        <color rgb="FF783F04"/>
      </right>
      <top/>
      <bottom/>
      <diagonal/>
    </border>
    <border>
      <left/>
      <right style="thin">
        <color auto="1"/>
      </right>
      <top/>
      <bottom/>
      <diagonal/>
    </border>
    <border>
      <left/>
      <right style="thin">
        <color auto="1"/>
      </right>
      <top/>
      <bottom/>
      <diagonal/>
    </border>
    <border>
      <left style="thin">
        <color rgb="FF000000"/>
      </left>
      <right/>
      <top/>
      <bottom style="thin">
        <color auto="1"/>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auto="1"/>
      </left>
      <right/>
      <top style="thin">
        <color rgb="FF000000"/>
      </top>
      <bottom/>
      <diagonal/>
    </border>
    <border>
      <left/>
      <right style="thin">
        <color rgb="FF000000"/>
      </right>
      <top/>
      <bottom/>
      <diagonal/>
    </border>
    <border>
      <left/>
      <right style="thin">
        <color auto="1"/>
      </right>
      <top style="thin">
        <color rgb="FF000000"/>
      </top>
      <bottom/>
      <diagonal/>
    </border>
    <border>
      <left style="thin">
        <color auto="1"/>
      </left>
      <right/>
      <top/>
      <bottom/>
      <diagonal/>
    </border>
    <border>
      <left style="thin">
        <color rgb="FF783F04"/>
      </left>
      <right style="thin">
        <color rgb="FF783F04"/>
      </right>
      <top/>
      <bottom/>
      <diagonal/>
    </border>
    <border>
      <left style="thin">
        <color rgb="FF000000"/>
      </left>
      <right/>
      <top/>
      <bottom/>
      <diagonal/>
    </border>
    <border>
      <left style="thin">
        <color auto="1"/>
      </left>
      <right/>
      <top/>
      <bottom/>
      <diagonal/>
    </border>
    <border>
      <left style="thin">
        <color rgb="FF000000"/>
      </left>
      <right/>
      <top style="thin">
        <color auto="1"/>
      </top>
      <bottom/>
      <diagonal/>
    </border>
  </borders>
  <cellStyleXfs count="1">
    <xf numFmtId="0" fontId="0" fillId="0" borderId="0"/>
  </cellStyleXfs>
  <cellXfs count="836">
    <xf numFmtId="0" fontId="0" fillId="0" borderId="0" xfId="0" applyAlignment="1">
      <alignment wrapText="1"/>
    </xf>
    <xf numFmtId="9" fontId="1" fillId="2" borderId="1"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164" fontId="3" fillId="5" borderId="3"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5" fillId="7" borderId="6" xfId="0" applyFont="1" applyFill="1" applyBorder="1" applyAlignment="1">
      <alignment horizontal="center" vertical="center" wrapText="1"/>
    </xf>
    <xf numFmtId="0" fontId="0" fillId="0" borderId="8" xfId="0" applyBorder="1" applyAlignment="1">
      <alignment horizontal="center" vertical="center" wrapText="1"/>
    </xf>
    <xf numFmtId="4" fontId="6" fillId="9" borderId="0" xfId="0" applyNumberFormat="1" applyFont="1" applyFill="1" applyAlignment="1">
      <alignment horizontal="center" vertical="center" wrapText="1"/>
    </xf>
    <xf numFmtId="0" fontId="7" fillId="10" borderId="0" xfId="0" applyFont="1" applyFill="1" applyAlignment="1">
      <alignment horizontal="center" vertical="center" wrapText="1"/>
    </xf>
    <xf numFmtId="164" fontId="8" fillId="11" borderId="0" xfId="0" applyNumberFormat="1" applyFont="1" applyFill="1" applyAlignment="1">
      <alignment horizontal="center" vertical="center" wrapText="1"/>
    </xf>
    <xf numFmtId="0" fontId="9" fillId="12" borderId="9" xfId="0" applyFont="1" applyFill="1" applyBorder="1" applyAlignment="1">
      <alignment horizontal="center" vertical="center" wrapText="1"/>
    </xf>
    <xf numFmtId="4" fontId="0" fillId="13" borderId="10" xfId="0" applyNumberFormat="1" applyFill="1" applyBorder="1" applyAlignment="1">
      <alignment horizontal="center" vertical="center" wrapText="1"/>
    </xf>
    <xf numFmtId="0" fontId="10" fillId="0" borderId="11" xfId="0" applyFont="1" applyBorder="1" applyAlignment="1">
      <alignment horizontal="center" vertical="center" wrapText="1"/>
    </xf>
    <xf numFmtId="0" fontId="0" fillId="15" borderId="13" xfId="0" applyFill="1" applyBorder="1" applyAlignment="1">
      <alignment wrapText="1"/>
    </xf>
    <xf numFmtId="0" fontId="12" fillId="16" borderId="14" xfId="0" applyFont="1" applyFill="1" applyBorder="1" applyAlignment="1">
      <alignment horizontal="center" vertical="center" wrapText="1"/>
    </xf>
    <xf numFmtId="0" fontId="13" fillId="17" borderId="15" xfId="0" applyFont="1" applyFill="1" applyBorder="1" applyAlignment="1">
      <alignment horizontal="center" vertical="center" wrapText="1"/>
    </xf>
    <xf numFmtId="0" fontId="14" fillId="18" borderId="16" xfId="0" applyFont="1" applyFill="1" applyBorder="1" applyAlignment="1">
      <alignment horizontal="center" vertical="center" wrapText="1"/>
    </xf>
    <xf numFmtId="0" fontId="0" fillId="19" borderId="17" xfId="0" applyFill="1" applyBorder="1" applyAlignment="1">
      <alignment wrapText="1"/>
    </xf>
    <xf numFmtId="0" fontId="0" fillId="20" borderId="18" xfId="0" applyFill="1" applyBorder="1" applyAlignment="1">
      <alignment horizontal="center" vertical="center" wrapText="1"/>
    </xf>
    <xf numFmtId="0" fontId="0" fillId="0" borderId="19" xfId="0" applyBorder="1" applyAlignment="1">
      <alignment horizontal="center" vertical="center" wrapText="1"/>
    </xf>
    <xf numFmtId="0" fontId="0" fillId="21" borderId="20" xfId="0" applyFill="1" applyBorder="1" applyAlignment="1">
      <alignment horizontal="center" vertical="center" wrapText="1"/>
    </xf>
    <xf numFmtId="0" fontId="17" fillId="0" borderId="22" xfId="0" applyFont="1" applyBorder="1" applyAlignment="1">
      <alignment horizontal="center" vertical="center" wrapText="1"/>
    </xf>
    <xf numFmtId="0" fontId="18" fillId="23" borderId="23" xfId="0" applyFont="1" applyFill="1" applyBorder="1" applyAlignment="1">
      <alignment horizontal="center" vertical="center" wrapText="1"/>
    </xf>
    <xf numFmtId="9" fontId="0" fillId="25" borderId="0" xfId="0" applyNumberFormat="1" applyFill="1" applyAlignment="1">
      <alignment horizontal="center" vertical="center" wrapText="1"/>
    </xf>
    <xf numFmtId="9" fontId="0" fillId="0" borderId="25" xfId="0" applyNumberFormat="1" applyBorder="1" applyAlignment="1">
      <alignment horizontal="center" vertical="center" wrapText="1"/>
    </xf>
    <xf numFmtId="164" fontId="19" fillId="26" borderId="0" xfId="0" applyNumberFormat="1" applyFont="1" applyFill="1" applyAlignment="1">
      <alignment horizontal="center" vertical="center" wrapText="1"/>
    </xf>
    <xf numFmtId="0" fontId="20"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2" fillId="27" borderId="28" xfId="0" applyFont="1" applyFill="1" applyBorder="1" applyAlignment="1">
      <alignment horizontal="center" vertical="center" wrapText="1"/>
    </xf>
    <xf numFmtId="0" fontId="23" fillId="0" borderId="29" xfId="0" applyFont="1" applyBorder="1" applyAlignment="1">
      <alignment horizontal="center" vertical="center" wrapText="1"/>
    </xf>
    <xf numFmtId="0" fontId="24" fillId="28" borderId="30" xfId="0" applyFont="1" applyFill="1" applyBorder="1" applyAlignment="1">
      <alignment horizontal="center" vertical="center" wrapText="1"/>
    </xf>
    <xf numFmtId="0" fontId="25" fillId="29" borderId="31" xfId="0" applyFont="1" applyFill="1" applyBorder="1" applyAlignment="1">
      <alignment horizontal="center" vertical="center" wrapText="1"/>
    </xf>
    <xf numFmtId="164" fontId="0" fillId="0" borderId="32" xfId="0" applyNumberFormat="1" applyBorder="1" applyAlignment="1">
      <alignment horizontal="center" vertical="center" wrapText="1"/>
    </xf>
    <xf numFmtId="0" fontId="26" fillId="30" borderId="0" xfId="0" applyFont="1" applyFill="1" applyAlignment="1">
      <alignment horizontal="center" vertical="center" wrapText="1"/>
    </xf>
    <xf numFmtId="0" fontId="27" fillId="31" borderId="33" xfId="0" applyFont="1" applyFill="1" applyBorder="1" applyAlignment="1">
      <alignment wrapText="1"/>
    </xf>
    <xf numFmtId="0" fontId="28" fillId="32" borderId="0" xfId="0" applyFont="1" applyFill="1" applyAlignment="1">
      <alignment wrapText="1"/>
    </xf>
    <xf numFmtId="0" fontId="29" fillId="33" borderId="34" xfId="0" applyFont="1" applyFill="1" applyBorder="1" applyAlignment="1">
      <alignment horizontal="center" vertical="center" wrapText="1"/>
    </xf>
    <xf numFmtId="0" fontId="31" fillId="34" borderId="36" xfId="0" applyFont="1" applyFill="1" applyBorder="1" applyAlignment="1">
      <alignment wrapText="1"/>
    </xf>
    <xf numFmtId="0" fontId="32" fillId="35" borderId="37" xfId="0" applyFont="1" applyFill="1" applyBorder="1" applyAlignment="1">
      <alignment wrapText="1"/>
    </xf>
    <xf numFmtId="0" fontId="33" fillId="36" borderId="38" xfId="0" applyFont="1" applyFill="1" applyBorder="1" applyAlignment="1">
      <alignment horizontal="center" vertical="center" wrapText="1"/>
    </xf>
    <xf numFmtId="0" fontId="34" fillId="37" borderId="39" xfId="0" applyFont="1" applyFill="1" applyBorder="1" applyAlignment="1">
      <alignment horizontal="center" vertical="center" wrapText="1"/>
    </xf>
    <xf numFmtId="0" fontId="35" fillId="38" borderId="40" xfId="0" applyFont="1" applyFill="1" applyBorder="1" applyAlignment="1">
      <alignment wrapText="1"/>
    </xf>
    <xf numFmtId="4" fontId="0" fillId="39" borderId="41" xfId="0" applyNumberFormat="1" applyFill="1" applyBorder="1" applyAlignment="1">
      <alignment horizontal="center" vertical="center" wrapText="1"/>
    </xf>
    <xf numFmtId="0" fontId="36" fillId="40" borderId="42" xfId="0" applyFont="1" applyFill="1" applyBorder="1" applyAlignment="1">
      <alignment horizontal="center" vertical="center" wrapText="1"/>
    </xf>
    <xf numFmtId="9" fontId="0" fillId="41" borderId="43" xfId="0" applyNumberFormat="1" applyFill="1" applyBorder="1" applyAlignment="1">
      <alignment horizontal="center" vertical="center" wrapText="1"/>
    </xf>
    <xf numFmtId="4" fontId="37" fillId="42" borderId="0" xfId="0" applyNumberFormat="1" applyFont="1" applyFill="1" applyAlignment="1">
      <alignment horizontal="center" vertical="center" wrapText="1"/>
    </xf>
    <xf numFmtId="164" fontId="38" fillId="43" borderId="0" xfId="0" applyNumberFormat="1" applyFont="1" applyFill="1" applyAlignment="1">
      <alignment horizontal="center" vertical="center" wrapText="1"/>
    </xf>
    <xf numFmtId="0" fontId="39" fillId="44" borderId="0" xfId="0" applyFont="1" applyFill="1" applyAlignment="1">
      <alignment horizontal="center" vertical="center" wrapText="1"/>
    </xf>
    <xf numFmtId="9" fontId="40" fillId="45" borderId="0" xfId="0" applyNumberFormat="1" applyFont="1" applyFill="1" applyAlignment="1">
      <alignment horizontal="center" vertical="center" wrapText="1"/>
    </xf>
    <xf numFmtId="0" fontId="42" fillId="47" borderId="45" xfId="0" applyFont="1" applyFill="1" applyBorder="1" applyAlignment="1">
      <alignment horizontal="center" vertical="center" wrapText="1"/>
    </xf>
    <xf numFmtId="0" fontId="0" fillId="48" borderId="46" xfId="0" applyFill="1" applyBorder="1" applyAlignment="1">
      <alignment wrapText="1"/>
    </xf>
    <xf numFmtId="0" fontId="43" fillId="49" borderId="47" xfId="0" applyFont="1" applyFill="1" applyBorder="1" applyAlignment="1">
      <alignment horizontal="center" vertical="center" wrapText="1"/>
    </xf>
    <xf numFmtId="0" fontId="44" fillId="50" borderId="48" xfId="0" applyFont="1" applyFill="1" applyBorder="1" applyAlignment="1">
      <alignment horizontal="center" vertical="center" wrapText="1"/>
    </xf>
    <xf numFmtId="164" fontId="45" fillId="51" borderId="49" xfId="0" applyNumberFormat="1" applyFont="1" applyFill="1" applyBorder="1" applyAlignment="1">
      <alignment horizontal="center" vertical="center" wrapText="1"/>
    </xf>
    <xf numFmtId="0" fontId="46" fillId="52" borderId="50" xfId="0" applyFont="1" applyFill="1" applyBorder="1" applyAlignment="1">
      <alignment horizontal="center" vertical="center" wrapText="1"/>
    </xf>
    <xf numFmtId="0" fontId="0" fillId="0" borderId="51" xfId="0" applyBorder="1" applyAlignment="1">
      <alignment horizontal="center" vertical="center" wrapText="1"/>
    </xf>
    <xf numFmtId="0" fontId="48" fillId="54" borderId="53" xfId="0" applyFont="1" applyFill="1" applyBorder="1" applyAlignment="1">
      <alignment horizontal="center" vertical="center" wrapText="1"/>
    </xf>
    <xf numFmtId="0" fontId="0" fillId="57" borderId="56" xfId="0" applyFill="1" applyBorder="1" applyAlignment="1">
      <alignment wrapText="1"/>
    </xf>
    <xf numFmtId="0" fontId="0" fillId="58" borderId="57" xfId="0" applyFill="1" applyBorder="1" applyAlignment="1">
      <alignment wrapText="1"/>
    </xf>
    <xf numFmtId="0" fontId="50" fillId="59" borderId="58" xfId="0" applyFont="1" applyFill="1" applyBorder="1" applyAlignment="1">
      <alignment wrapText="1"/>
    </xf>
    <xf numFmtId="0" fontId="0" fillId="60" borderId="59" xfId="0" applyFill="1" applyBorder="1" applyAlignment="1">
      <alignment horizontal="center" vertical="center" wrapText="1"/>
    </xf>
    <xf numFmtId="0" fontId="51" fillId="61" borderId="60" xfId="0" applyFont="1" applyFill="1" applyBorder="1" applyAlignment="1">
      <alignment horizontal="center" vertical="center" wrapText="1"/>
    </xf>
    <xf numFmtId="9" fontId="52" fillId="62" borderId="61" xfId="0" applyNumberFormat="1" applyFont="1" applyFill="1" applyBorder="1" applyAlignment="1">
      <alignment horizontal="center" vertical="center" wrapText="1"/>
    </xf>
    <xf numFmtId="0" fontId="0" fillId="63" borderId="62" xfId="0" applyFill="1" applyBorder="1" applyAlignment="1">
      <alignment horizontal="center" vertical="center" wrapText="1"/>
    </xf>
    <xf numFmtId="9" fontId="53" fillId="64" borderId="0" xfId="0" applyNumberFormat="1" applyFont="1" applyFill="1" applyAlignment="1">
      <alignment horizontal="center" vertical="center" wrapText="1"/>
    </xf>
    <xf numFmtId="0" fontId="54" fillId="65" borderId="63" xfId="0" applyFont="1" applyFill="1" applyBorder="1" applyAlignment="1">
      <alignment wrapText="1"/>
    </xf>
    <xf numFmtId="0" fontId="55" fillId="66" borderId="64" xfId="0" applyFont="1" applyFill="1" applyBorder="1" applyAlignment="1">
      <alignment wrapText="1"/>
    </xf>
    <xf numFmtId="0" fontId="56" fillId="67" borderId="65" xfId="0" applyFont="1" applyFill="1" applyBorder="1" applyAlignment="1">
      <alignment horizontal="center" vertical="center" wrapText="1"/>
    </xf>
    <xf numFmtId="0" fontId="0" fillId="0" borderId="0" xfId="0" applyAlignment="1">
      <alignment horizontal="center" vertical="center" wrapText="1"/>
    </xf>
    <xf numFmtId="0" fontId="58" fillId="69" borderId="67" xfId="0" applyFont="1" applyFill="1" applyBorder="1" applyAlignment="1">
      <alignment horizontal="center" vertical="center" wrapText="1"/>
    </xf>
    <xf numFmtId="0" fontId="0" fillId="0" borderId="68" xfId="0" applyBorder="1" applyAlignment="1">
      <alignment horizontal="center" vertical="center" wrapText="1"/>
    </xf>
    <xf numFmtId="164" fontId="59" fillId="70" borderId="69" xfId="0" applyNumberFormat="1" applyFont="1" applyFill="1" applyBorder="1" applyAlignment="1">
      <alignment horizontal="center" vertical="center" wrapText="1"/>
    </xf>
    <xf numFmtId="9" fontId="0" fillId="71" borderId="70" xfId="0" applyNumberFormat="1" applyFill="1" applyBorder="1" applyAlignment="1">
      <alignment horizontal="center" vertical="center" wrapText="1"/>
    </xf>
    <xf numFmtId="0" fontId="61" fillId="73" borderId="0" xfId="0" applyFont="1" applyFill="1" applyAlignment="1">
      <alignment horizontal="center" vertical="center" wrapText="1"/>
    </xf>
    <xf numFmtId="4" fontId="0" fillId="74" borderId="72" xfId="0" applyNumberFormat="1" applyFill="1" applyBorder="1" applyAlignment="1">
      <alignment horizontal="center" vertical="center" wrapText="1"/>
    </xf>
    <xf numFmtId="0" fontId="62" fillId="75" borderId="73" xfId="0" applyFont="1" applyFill="1" applyBorder="1" applyAlignment="1">
      <alignment horizontal="center" vertical="center" wrapText="1"/>
    </xf>
    <xf numFmtId="0" fontId="0" fillId="76" borderId="0" xfId="0" applyFill="1" applyAlignment="1">
      <alignment wrapText="1"/>
    </xf>
    <xf numFmtId="0" fontId="63" fillId="77" borderId="74" xfId="0" applyFont="1" applyFill="1" applyBorder="1" applyAlignment="1">
      <alignment horizontal="center" vertical="center" wrapText="1"/>
    </xf>
    <xf numFmtId="0" fontId="64" fillId="78" borderId="0" xfId="0" applyFont="1" applyFill="1" applyAlignment="1">
      <alignment horizontal="center" vertical="center" wrapText="1"/>
    </xf>
    <xf numFmtId="0" fontId="65" fillId="79" borderId="75" xfId="0" applyFont="1" applyFill="1" applyBorder="1" applyAlignment="1">
      <alignment horizontal="center" vertical="center" wrapText="1"/>
    </xf>
    <xf numFmtId="0" fontId="66" fillId="81" borderId="77" xfId="0" applyFont="1" applyFill="1" applyBorder="1" applyAlignment="1">
      <alignment horizontal="center" vertical="center" wrapText="1"/>
    </xf>
    <xf numFmtId="0" fontId="67" fillId="82" borderId="78" xfId="0" applyFont="1" applyFill="1" applyBorder="1" applyAlignment="1">
      <alignment horizontal="center" vertical="center" wrapText="1"/>
    </xf>
    <xf numFmtId="0" fontId="0" fillId="85" borderId="81" xfId="0" applyFill="1" applyBorder="1" applyAlignment="1">
      <alignment wrapText="1"/>
    </xf>
    <xf numFmtId="0" fontId="70" fillId="87" borderId="82" xfId="0" applyFont="1" applyFill="1" applyBorder="1" applyAlignment="1">
      <alignment horizontal="center" vertical="center" wrapText="1"/>
    </xf>
    <xf numFmtId="9" fontId="0" fillId="88" borderId="83" xfId="0" applyNumberFormat="1" applyFill="1" applyBorder="1" applyAlignment="1">
      <alignment horizontal="center" vertical="center" wrapText="1"/>
    </xf>
    <xf numFmtId="0" fontId="0" fillId="89" borderId="84" xfId="0" applyFill="1" applyBorder="1" applyAlignment="1">
      <alignment wrapText="1"/>
    </xf>
    <xf numFmtId="9" fontId="0" fillId="90" borderId="0" xfId="0" applyNumberFormat="1" applyFill="1" applyAlignment="1">
      <alignment horizontal="center" vertical="center" wrapText="1"/>
    </xf>
    <xf numFmtId="9" fontId="71" fillId="91" borderId="0" xfId="0" applyNumberFormat="1" applyFont="1" applyFill="1" applyAlignment="1">
      <alignment horizontal="center" vertical="center" wrapText="1"/>
    </xf>
    <xf numFmtId="0" fontId="72" fillId="0" borderId="85" xfId="0" applyFont="1" applyBorder="1" applyAlignment="1">
      <alignment horizontal="center" vertical="center" wrapText="1"/>
    </xf>
    <xf numFmtId="0" fontId="0" fillId="92" borderId="86" xfId="0" applyFill="1" applyBorder="1" applyAlignment="1">
      <alignment horizontal="center" vertical="center" wrapText="1"/>
    </xf>
    <xf numFmtId="0" fontId="73" fillId="93" borderId="0" xfId="0" applyFont="1" applyFill="1" applyAlignment="1">
      <alignment wrapText="1"/>
    </xf>
    <xf numFmtId="0" fontId="74" fillId="94" borderId="87" xfId="0" applyFont="1" applyFill="1" applyBorder="1" applyAlignment="1">
      <alignment horizontal="center" vertical="center" wrapText="1"/>
    </xf>
    <xf numFmtId="0" fontId="75" fillId="95" borderId="88" xfId="0" applyFont="1" applyFill="1" applyBorder="1" applyAlignment="1">
      <alignment horizontal="center" vertical="center" wrapText="1"/>
    </xf>
    <xf numFmtId="0" fontId="76" fillId="97" borderId="90" xfId="0" applyFont="1" applyFill="1" applyBorder="1" applyAlignment="1">
      <alignment horizontal="center" vertical="center" wrapText="1"/>
    </xf>
    <xf numFmtId="164" fontId="77" fillId="98" borderId="91" xfId="0" applyNumberFormat="1" applyFont="1" applyFill="1" applyBorder="1" applyAlignment="1">
      <alignment horizontal="center" vertical="center" wrapText="1"/>
    </xf>
    <xf numFmtId="0" fontId="78" fillId="99" borderId="0" xfId="0" applyFont="1" applyFill="1" applyAlignment="1">
      <alignment wrapText="1"/>
    </xf>
    <xf numFmtId="0" fontId="79" fillId="0" borderId="92" xfId="0" applyFont="1" applyBorder="1" applyAlignment="1">
      <alignment horizontal="center" vertical="center" wrapText="1"/>
    </xf>
    <xf numFmtId="0" fontId="80" fillId="100" borderId="93" xfId="0" applyFont="1" applyFill="1" applyBorder="1"/>
    <xf numFmtId="0" fontId="81" fillId="101" borderId="0" xfId="0" applyFont="1" applyFill="1" applyAlignment="1">
      <alignment wrapText="1"/>
    </xf>
    <xf numFmtId="0" fontId="0" fillId="102" borderId="94" xfId="0" applyFill="1" applyBorder="1" applyAlignment="1">
      <alignment wrapText="1"/>
    </xf>
    <xf numFmtId="0" fontId="82" fillId="103" borderId="95" xfId="0" applyFont="1" applyFill="1" applyBorder="1" applyAlignment="1">
      <alignment horizontal="center" vertical="center" wrapText="1"/>
    </xf>
    <xf numFmtId="164" fontId="0" fillId="104" borderId="0" xfId="0" applyNumberFormat="1" applyFill="1" applyAlignment="1">
      <alignment horizontal="center" vertical="center" wrapText="1"/>
    </xf>
    <xf numFmtId="4" fontId="83" fillId="105" borderId="0" xfId="0" applyNumberFormat="1" applyFont="1" applyFill="1" applyAlignment="1">
      <alignment horizontal="center" vertical="center" wrapText="1"/>
    </xf>
    <xf numFmtId="0" fontId="84" fillId="0" borderId="0" xfId="0" applyFont="1" applyAlignment="1">
      <alignment horizontal="center" vertical="center" wrapText="1"/>
    </xf>
    <xf numFmtId="9" fontId="0" fillId="106" borderId="0" xfId="0" applyNumberFormat="1" applyFill="1" applyAlignment="1">
      <alignment horizontal="center" vertical="center" wrapText="1"/>
    </xf>
    <xf numFmtId="0" fontId="85" fillId="107" borderId="96" xfId="0" applyFont="1" applyFill="1" applyBorder="1" applyAlignment="1">
      <alignment horizontal="center" vertical="center" wrapText="1"/>
    </xf>
    <xf numFmtId="9" fontId="86" fillId="108" borderId="97" xfId="0" applyNumberFormat="1" applyFont="1" applyFill="1" applyBorder="1" applyAlignment="1">
      <alignment horizontal="center" vertical="center" wrapText="1"/>
    </xf>
    <xf numFmtId="4" fontId="0" fillId="109" borderId="98" xfId="0" applyNumberFormat="1" applyFill="1" applyBorder="1" applyAlignment="1">
      <alignment horizontal="center" vertical="center" wrapText="1"/>
    </xf>
    <xf numFmtId="0" fontId="87" fillId="0" borderId="99" xfId="0" applyFont="1" applyBorder="1" applyAlignment="1">
      <alignment horizontal="center" vertical="center" wrapText="1"/>
    </xf>
    <xf numFmtId="9" fontId="0" fillId="110" borderId="0" xfId="0" applyNumberFormat="1" applyFill="1" applyAlignment="1">
      <alignment horizontal="center" vertical="center" wrapText="1"/>
    </xf>
    <xf numFmtId="0" fontId="89" fillId="111" borderId="101" xfId="0" applyFont="1" applyFill="1" applyBorder="1" applyAlignment="1">
      <alignment horizontal="center" vertical="center" wrapText="1"/>
    </xf>
    <xf numFmtId="0" fontId="0" fillId="112" borderId="102" xfId="0" applyFill="1" applyBorder="1" applyAlignment="1">
      <alignment horizontal="center" vertical="center" wrapText="1"/>
    </xf>
    <xf numFmtId="0" fontId="90" fillId="0" borderId="103" xfId="0" applyFont="1" applyBorder="1" applyAlignment="1">
      <alignment horizontal="center" vertical="center" wrapText="1"/>
    </xf>
    <xf numFmtId="4" fontId="91" fillId="113" borderId="0" xfId="0" applyNumberFormat="1" applyFont="1" applyFill="1" applyAlignment="1">
      <alignment horizontal="center" vertical="center" wrapText="1"/>
    </xf>
    <xf numFmtId="0" fontId="92" fillId="114" borderId="104" xfId="0" applyFont="1" applyFill="1" applyBorder="1" applyAlignment="1">
      <alignment horizontal="center" vertical="center" wrapText="1"/>
    </xf>
    <xf numFmtId="164" fontId="93" fillId="115" borderId="0" xfId="0" applyNumberFormat="1" applyFont="1" applyFill="1" applyAlignment="1">
      <alignment wrapText="1"/>
    </xf>
    <xf numFmtId="0" fontId="94" fillId="116" borderId="106" xfId="0" applyFont="1" applyFill="1" applyBorder="1" applyAlignment="1">
      <alignment horizontal="center" vertical="center" wrapText="1"/>
    </xf>
    <xf numFmtId="0" fontId="95" fillId="117" borderId="0" xfId="0" applyFont="1" applyFill="1" applyAlignment="1">
      <alignment horizontal="center" vertical="center" wrapText="1"/>
    </xf>
    <xf numFmtId="9" fontId="96" fillId="118" borderId="0" xfId="0" applyNumberFormat="1" applyFont="1" applyFill="1" applyAlignment="1">
      <alignment horizontal="center" vertical="center" wrapText="1"/>
    </xf>
    <xf numFmtId="0" fontId="98" fillId="120" borderId="108" xfId="0" applyFont="1" applyFill="1" applyBorder="1" applyAlignment="1">
      <alignment wrapText="1"/>
    </xf>
    <xf numFmtId="4" fontId="99" fillId="121" borderId="0" xfId="0" applyNumberFormat="1" applyFont="1" applyFill="1" applyAlignment="1">
      <alignment horizontal="center" vertical="center" wrapText="1"/>
    </xf>
    <xf numFmtId="0" fontId="100" fillId="122" borderId="109" xfId="0" applyFont="1" applyFill="1" applyBorder="1" applyAlignment="1">
      <alignment horizontal="center" vertical="center" wrapText="1"/>
    </xf>
    <xf numFmtId="0" fontId="101" fillId="123" borderId="110" xfId="0" applyFont="1" applyFill="1" applyBorder="1" applyAlignment="1">
      <alignment horizontal="center" vertical="center" wrapText="1"/>
    </xf>
    <xf numFmtId="4" fontId="102" fillId="124" borderId="0" xfId="0" applyNumberFormat="1" applyFont="1" applyFill="1" applyAlignment="1">
      <alignment horizontal="center" vertical="center" wrapText="1"/>
    </xf>
    <xf numFmtId="0" fontId="0" fillId="125" borderId="0" xfId="0" applyFill="1" applyAlignment="1">
      <alignment wrapText="1"/>
    </xf>
    <xf numFmtId="0" fontId="103" fillId="126" borderId="0" xfId="0" applyFont="1" applyFill="1" applyAlignment="1">
      <alignment horizontal="center" vertical="center" wrapText="1"/>
    </xf>
    <xf numFmtId="0" fontId="104" fillId="127" borderId="111" xfId="0" applyFont="1" applyFill="1" applyBorder="1" applyAlignment="1">
      <alignment horizontal="center" vertical="center" wrapText="1"/>
    </xf>
    <xf numFmtId="0" fontId="0" fillId="128" borderId="112" xfId="0" applyFill="1" applyBorder="1" applyAlignment="1">
      <alignment wrapText="1"/>
    </xf>
    <xf numFmtId="0" fontId="0" fillId="129" borderId="113" xfId="0" applyFill="1" applyBorder="1" applyAlignment="1">
      <alignment horizontal="center" vertical="center" wrapText="1"/>
    </xf>
    <xf numFmtId="0" fontId="0" fillId="130" borderId="114" xfId="0" applyFill="1" applyBorder="1" applyAlignment="1">
      <alignment horizontal="center" vertical="center" wrapText="1"/>
    </xf>
    <xf numFmtId="0" fontId="105" fillId="131" borderId="115" xfId="0" applyFont="1" applyFill="1" applyBorder="1" applyAlignment="1">
      <alignment horizontal="center" vertical="center" wrapText="1"/>
    </xf>
    <xf numFmtId="0" fontId="106" fillId="132" borderId="116" xfId="0" applyFont="1" applyFill="1" applyBorder="1" applyAlignment="1">
      <alignment horizontal="center" vertical="center" wrapText="1"/>
    </xf>
    <xf numFmtId="0" fontId="107" fillId="133" borderId="117" xfId="0" applyFont="1" applyFill="1" applyBorder="1" applyAlignment="1">
      <alignment horizontal="center" vertical="center" wrapText="1"/>
    </xf>
    <xf numFmtId="0" fontId="108" fillId="134" borderId="118" xfId="0" applyFont="1" applyFill="1" applyBorder="1" applyAlignment="1">
      <alignment horizontal="center" vertical="center" wrapText="1"/>
    </xf>
    <xf numFmtId="0" fontId="109" fillId="0" borderId="119" xfId="0" applyFont="1" applyBorder="1" applyAlignment="1">
      <alignment horizontal="center" vertical="center" wrapText="1"/>
    </xf>
    <xf numFmtId="9" fontId="110" fillId="135" borderId="0" xfId="0" applyNumberFormat="1" applyFont="1" applyFill="1" applyAlignment="1">
      <alignment horizontal="center" vertical="center" wrapText="1"/>
    </xf>
    <xf numFmtId="0" fontId="111" fillId="136" borderId="120" xfId="0" applyFont="1" applyFill="1" applyBorder="1" applyAlignment="1">
      <alignment horizontal="center" vertical="center" wrapText="1"/>
    </xf>
    <xf numFmtId="0" fontId="112" fillId="137" borderId="121" xfId="0" applyFont="1" applyFill="1" applyBorder="1" applyAlignment="1">
      <alignment horizontal="center" vertical="center" wrapText="1"/>
    </xf>
    <xf numFmtId="0" fontId="0" fillId="138" borderId="122" xfId="0" applyFill="1" applyBorder="1" applyAlignment="1">
      <alignment wrapText="1"/>
    </xf>
    <xf numFmtId="0" fontId="114" fillId="141" borderId="125" xfId="0" applyFont="1" applyFill="1" applyBorder="1" applyAlignment="1">
      <alignment horizontal="center" vertical="center" wrapText="1"/>
    </xf>
    <xf numFmtId="0" fontId="115" fillId="142" borderId="126" xfId="0" applyFont="1" applyFill="1" applyBorder="1" applyAlignment="1">
      <alignment horizontal="center" vertical="center" wrapText="1"/>
    </xf>
    <xf numFmtId="0" fontId="116" fillId="0" borderId="127" xfId="0" applyFont="1" applyBorder="1" applyAlignment="1">
      <alignment horizontal="center" vertical="center" wrapText="1"/>
    </xf>
    <xf numFmtId="0" fontId="117" fillId="143" borderId="0" xfId="0" applyFont="1" applyFill="1" applyAlignment="1">
      <alignment horizontal="center" vertical="center" wrapText="1"/>
    </xf>
    <xf numFmtId="0" fontId="118" fillId="144" borderId="128" xfId="0" applyFont="1" applyFill="1" applyBorder="1" applyAlignment="1">
      <alignment horizontal="center" vertical="center" wrapText="1"/>
    </xf>
    <xf numFmtId="0" fontId="0" fillId="145" borderId="129" xfId="0" applyFill="1" applyBorder="1" applyAlignment="1">
      <alignment horizontal="center" vertical="center" wrapText="1"/>
    </xf>
    <xf numFmtId="0" fontId="119" fillId="146" borderId="130" xfId="0" applyFont="1" applyFill="1" applyBorder="1" applyAlignment="1">
      <alignment horizontal="center" vertical="center" wrapText="1"/>
    </xf>
    <xf numFmtId="0" fontId="120" fillId="0" borderId="131" xfId="0" applyFont="1" applyBorder="1" applyAlignment="1">
      <alignment horizontal="center" vertical="center" wrapText="1"/>
    </xf>
    <xf numFmtId="0" fontId="121" fillId="147" borderId="132" xfId="0" applyFont="1" applyFill="1" applyBorder="1" applyAlignment="1">
      <alignment wrapText="1"/>
    </xf>
    <xf numFmtId="0" fontId="0" fillId="0" borderId="133" xfId="0" applyBorder="1" applyAlignment="1">
      <alignment wrapText="1"/>
    </xf>
    <xf numFmtId="9" fontId="122" fillId="148" borderId="0" xfId="0" applyNumberFormat="1" applyFont="1" applyFill="1" applyAlignment="1">
      <alignment horizontal="center" vertical="center" wrapText="1"/>
    </xf>
    <xf numFmtId="0" fontId="123" fillId="149" borderId="134" xfId="0" applyFont="1" applyFill="1" applyBorder="1" applyAlignment="1">
      <alignment horizontal="center" vertical="center" wrapText="1"/>
    </xf>
    <xf numFmtId="0" fontId="124" fillId="150" borderId="135" xfId="0" applyFont="1" applyFill="1" applyBorder="1" applyAlignment="1">
      <alignment horizontal="center" vertical="center" wrapText="1"/>
    </xf>
    <xf numFmtId="0" fontId="125" fillId="0" borderId="0" xfId="0" applyFont="1" applyAlignment="1">
      <alignment wrapText="1"/>
    </xf>
    <xf numFmtId="0" fontId="126" fillId="151" borderId="136" xfId="0" applyFont="1" applyFill="1" applyBorder="1" applyAlignment="1">
      <alignment horizontal="center" vertical="center" wrapText="1"/>
    </xf>
    <xf numFmtId="0" fontId="128" fillId="153" borderId="138" xfId="0" applyFont="1" applyFill="1" applyBorder="1" applyAlignment="1">
      <alignment horizontal="center" vertical="center" wrapText="1"/>
    </xf>
    <xf numFmtId="0" fontId="129" fillId="154" borderId="139" xfId="0" applyFont="1" applyFill="1" applyBorder="1" applyAlignment="1">
      <alignment horizontal="center" vertical="center" wrapText="1"/>
    </xf>
    <xf numFmtId="0" fontId="130" fillId="155" borderId="140" xfId="0" applyFont="1" applyFill="1" applyBorder="1" applyAlignment="1">
      <alignment horizontal="center" vertical="center" wrapText="1"/>
    </xf>
    <xf numFmtId="0" fontId="0" fillId="156" borderId="141" xfId="0" applyFill="1" applyBorder="1" applyAlignment="1">
      <alignment wrapText="1"/>
    </xf>
    <xf numFmtId="164" fontId="131" fillId="157" borderId="0" xfId="0" applyNumberFormat="1" applyFont="1" applyFill="1" applyAlignment="1">
      <alignment horizontal="center" vertical="center" wrapText="1"/>
    </xf>
    <xf numFmtId="9" fontId="0" fillId="158" borderId="142" xfId="0" applyNumberFormat="1" applyFill="1" applyBorder="1" applyAlignment="1">
      <alignment horizontal="center" vertical="center" wrapText="1"/>
    </xf>
    <xf numFmtId="0" fontId="0" fillId="159" borderId="143" xfId="0" applyFill="1" applyBorder="1" applyAlignment="1">
      <alignment horizontal="center" vertical="center" wrapText="1"/>
    </xf>
    <xf numFmtId="0" fontId="132" fillId="160" borderId="0" xfId="0" applyFont="1" applyFill="1" applyAlignment="1">
      <alignment horizontal="center" vertical="center" wrapText="1"/>
    </xf>
    <xf numFmtId="0" fontId="133" fillId="161" borderId="144" xfId="0" applyFont="1" applyFill="1" applyBorder="1" applyAlignment="1">
      <alignment horizontal="center" vertical="center" wrapText="1"/>
    </xf>
    <xf numFmtId="0" fontId="134" fillId="162" borderId="0" xfId="0" applyFont="1" applyFill="1" applyAlignment="1">
      <alignment horizontal="center" vertical="center" wrapText="1"/>
    </xf>
    <xf numFmtId="0" fontId="0" fillId="0" borderId="145" xfId="0" applyBorder="1" applyAlignment="1">
      <alignment horizontal="center" vertical="center" wrapText="1"/>
    </xf>
    <xf numFmtId="0" fontId="135" fillId="163" borderId="0" xfId="0" applyFont="1" applyFill="1" applyAlignment="1">
      <alignment horizontal="center" vertical="center" wrapText="1"/>
    </xf>
    <xf numFmtId="0" fontId="136" fillId="0" borderId="146" xfId="0" applyFont="1" applyBorder="1" applyAlignment="1">
      <alignment horizontal="center" vertical="center" wrapText="1"/>
    </xf>
    <xf numFmtId="0" fontId="137" fillId="164" borderId="147" xfId="0" applyFont="1" applyFill="1" applyBorder="1" applyAlignment="1">
      <alignment horizontal="center" vertical="center" wrapText="1"/>
    </xf>
    <xf numFmtId="0" fontId="0" fillId="166" borderId="149" xfId="0" applyFill="1" applyBorder="1" applyAlignment="1">
      <alignment wrapText="1"/>
    </xf>
    <xf numFmtId="0" fontId="138" fillId="167" borderId="150" xfId="0" applyFont="1" applyFill="1" applyBorder="1" applyAlignment="1">
      <alignment horizontal="center" vertical="center" wrapText="1"/>
    </xf>
    <xf numFmtId="0" fontId="0" fillId="0" borderId="151" xfId="0" applyBorder="1" applyAlignment="1">
      <alignment horizontal="center" vertical="center" wrapText="1"/>
    </xf>
    <xf numFmtId="0" fontId="139" fillId="168" borderId="152" xfId="0" applyFont="1" applyFill="1" applyBorder="1" applyAlignment="1">
      <alignment horizontal="center" vertical="center" wrapText="1"/>
    </xf>
    <xf numFmtId="0" fontId="140" fillId="169" borderId="153" xfId="0" applyFont="1" applyFill="1" applyBorder="1" applyAlignment="1">
      <alignment horizontal="center" vertical="center" wrapText="1"/>
    </xf>
    <xf numFmtId="4" fontId="141" fillId="170" borderId="0" xfId="0" applyNumberFormat="1" applyFont="1" applyFill="1" applyAlignment="1">
      <alignment horizontal="center" vertical="center" wrapText="1"/>
    </xf>
    <xf numFmtId="0" fontId="142" fillId="0" borderId="154" xfId="0" applyFont="1" applyBorder="1" applyAlignment="1">
      <alignment horizontal="center" vertical="center" wrapText="1"/>
    </xf>
    <xf numFmtId="0" fontId="0" fillId="171" borderId="155" xfId="0" applyFill="1" applyBorder="1" applyAlignment="1">
      <alignment horizontal="center" vertical="center" wrapText="1"/>
    </xf>
    <xf numFmtId="4" fontId="0" fillId="172" borderId="0" xfId="0" applyNumberFormat="1" applyFill="1" applyAlignment="1">
      <alignment horizontal="center" vertical="center" wrapText="1"/>
    </xf>
    <xf numFmtId="0" fontId="143" fillId="173" borderId="156" xfId="0" applyFont="1" applyFill="1" applyBorder="1" applyAlignment="1">
      <alignment horizontal="center" vertical="center" wrapText="1"/>
    </xf>
    <xf numFmtId="0" fontId="145" fillId="175" borderId="158" xfId="0" applyFont="1" applyFill="1" applyBorder="1" applyAlignment="1">
      <alignment horizontal="center" vertical="center" wrapText="1"/>
    </xf>
    <xf numFmtId="0" fontId="146" fillId="176" borderId="159" xfId="0" applyFont="1" applyFill="1" applyBorder="1" applyAlignment="1">
      <alignment horizontal="center" vertical="center" wrapText="1"/>
    </xf>
    <xf numFmtId="0" fontId="147" fillId="177" borderId="160" xfId="0" applyFont="1" applyFill="1" applyBorder="1" applyAlignment="1">
      <alignment horizontal="center" vertical="center" wrapText="1"/>
    </xf>
    <xf numFmtId="0" fontId="148" fillId="178" borderId="161" xfId="0" applyFont="1" applyFill="1" applyBorder="1" applyAlignment="1">
      <alignment horizontal="center" vertical="center" wrapText="1"/>
    </xf>
    <xf numFmtId="0" fontId="149" fillId="179" borderId="162" xfId="0" applyFont="1" applyFill="1" applyBorder="1" applyAlignment="1">
      <alignment horizontal="center" vertical="center" wrapText="1"/>
    </xf>
    <xf numFmtId="0" fontId="150" fillId="180" borderId="163" xfId="0" applyFont="1" applyFill="1" applyBorder="1" applyAlignment="1">
      <alignment horizontal="center" vertical="center" wrapText="1"/>
    </xf>
    <xf numFmtId="0" fontId="151" fillId="181" borderId="164" xfId="0" applyFont="1" applyFill="1" applyBorder="1" applyAlignment="1">
      <alignment wrapText="1"/>
    </xf>
    <xf numFmtId="0" fontId="152" fillId="182" borderId="165" xfId="0" applyFont="1" applyFill="1" applyBorder="1" applyAlignment="1">
      <alignment horizontal="center" vertical="center" wrapText="1"/>
    </xf>
    <xf numFmtId="0" fontId="153" fillId="183" borderId="166" xfId="0" applyFont="1" applyFill="1" applyBorder="1" applyAlignment="1">
      <alignment horizontal="center" vertical="center" wrapText="1"/>
    </xf>
    <xf numFmtId="0" fontId="154" fillId="184" borderId="0" xfId="0" applyFont="1" applyFill="1" applyAlignment="1">
      <alignment wrapText="1"/>
    </xf>
    <xf numFmtId="9" fontId="0" fillId="186" borderId="0" xfId="0" applyNumberFormat="1" applyFill="1" applyAlignment="1">
      <alignment horizontal="center" vertical="center" wrapText="1"/>
    </xf>
    <xf numFmtId="0" fontId="0" fillId="187" borderId="168" xfId="0" applyFill="1" applyBorder="1" applyAlignment="1">
      <alignment horizontal="center" vertical="center" wrapText="1"/>
    </xf>
    <xf numFmtId="0" fontId="156" fillId="0" borderId="171" xfId="0" applyFont="1" applyBorder="1" applyAlignment="1">
      <alignment horizontal="center" vertical="center" wrapText="1"/>
    </xf>
    <xf numFmtId="4" fontId="0" fillId="190" borderId="172" xfId="0" applyNumberFormat="1" applyFill="1" applyBorder="1" applyAlignment="1">
      <alignment horizontal="center" vertical="center" wrapText="1"/>
    </xf>
    <xf numFmtId="9" fontId="0" fillId="191" borderId="173" xfId="0" applyNumberFormat="1" applyFill="1" applyBorder="1" applyAlignment="1">
      <alignment horizontal="center" vertical="center" wrapText="1"/>
    </xf>
    <xf numFmtId="0" fontId="0" fillId="193" borderId="175" xfId="0" applyFill="1" applyBorder="1" applyAlignment="1">
      <alignment wrapText="1"/>
    </xf>
    <xf numFmtId="9" fontId="0" fillId="194" borderId="176" xfId="0" applyNumberFormat="1" applyFill="1" applyBorder="1" applyAlignment="1">
      <alignment horizontal="center" vertical="center" wrapText="1"/>
    </xf>
    <xf numFmtId="0" fontId="158" fillId="195" borderId="177" xfId="0" applyFont="1" applyFill="1" applyBorder="1" applyAlignment="1">
      <alignment horizontal="center" vertical="center" wrapText="1"/>
    </xf>
    <xf numFmtId="9" fontId="0" fillId="196" borderId="178" xfId="0" applyNumberFormat="1" applyFill="1" applyBorder="1" applyAlignment="1">
      <alignment horizontal="center" vertical="center" wrapText="1"/>
    </xf>
    <xf numFmtId="0" fontId="159" fillId="197" borderId="179" xfId="0" applyFont="1" applyFill="1" applyBorder="1" applyAlignment="1">
      <alignment horizontal="right" vertical="center" wrapText="1"/>
    </xf>
    <xf numFmtId="0" fontId="160" fillId="198" borderId="180" xfId="0" applyFont="1" applyFill="1" applyBorder="1" applyAlignment="1">
      <alignment horizontal="center" vertical="center" wrapText="1"/>
    </xf>
    <xf numFmtId="0" fontId="161" fillId="199" borderId="181" xfId="0" applyFont="1" applyFill="1" applyBorder="1" applyAlignment="1">
      <alignment horizontal="center" vertical="center" wrapText="1"/>
    </xf>
    <xf numFmtId="0" fontId="162" fillId="200" borderId="182" xfId="0" applyFont="1" applyFill="1" applyBorder="1" applyAlignment="1">
      <alignment horizontal="center" vertical="center" wrapText="1"/>
    </xf>
    <xf numFmtId="0" fontId="164" fillId="202" borderId="184" xfId="0" applyFont="1" applyFill="1" applyBorder="1" applyAlignment="1">
      <alignment horizontal="center" vertical="center" wrapText="1"/>
    </xf>
    <xf numFmtId="0" fontId="165" fillId="203" borderId="185" xfId="0" applyFont="1" applyFill="1" applyBorder="1" applyAlignment="1">
      <alignment horizontal="center" vertical="center" wrapText="1"/>
    </xf>
    <xf numFmtId="0" fontId="166" fillId="204" borderId="186" xfId="0" applyFont="1" applyFill="1" applyBorder="1" applyAlignment="1">
      <alignment horizontal="center" vertical="center" wrapText="1"/>
    </xf>
    <xf numFmtId="0" fontId="167" fillId="206" borderId="188" xfId="0" applyFont="1" applyFill="1" applyBorder="1" applyAlignment="1">
      <alignment horizontal="center" vertical="center" wrapText="1"/>
    </xf>
    <xf numFmtId="0" fontId="168" fillId="207" borderId="189" xfId="0" applyFont="1" applyFill="1" applyBorder="1" applyAlignment="1">
      <alignment horizontal="center" vertical="center" wrapText="1"/>
    </xf>
    <xf numFmtId="0" fontId="169" fillId="208" borderId="0" xfId="0" applyFont="1" applyFill="1" applyAlignment="1">
      <alignment horizontal="center" vertical="center" wrapText="1"/>
    </xf>
    <xf numFmtId="0" fontId="170" fillId="209" borderId="0" xfId="0" applyFont="1" applyFill="1" applyAlignment="1">
      <alignment horizontal="center" vertical="center" wrapText="1"/>
    </xf>
    <xf numFmtId="9" fontId="0" fillId="210" borderId="190" xfId="0" applyNumberFormat="1" applyFill="1" applyBorder="1" applyAlignment="1">
      <alignment horizontal="center" vertical="center" wrapText="1"/>
    </xf>
    <xf numFmtId="0" fontId="172" fillId="212" borderId="192" xfId="0" applyFont="1" applyFill="1" applyBorder="1" applyAlignment="1">
      <alignment horizontal="center" vertical="center" wrapText="1"/>
    </xf>
    <xf numFmtId="0" fontId="173" fillId="213" borderId="193" xfId="0" applyFont="1" applyFill="1" applyBorder="1" applyAlignment="1">
      <alignment horizontal="center" vertical="center" wrapText="1"/>
    </xf>
    <xf numFmtId="0" fontId="174" fillId="214" borderId="194" xfId="0" applyFont="1" applyFill="1" applyBorder="1" applyAlignment="1">
      <alignment horizontal="center" vertical="center" wrapText="1"/>
    </xf>
    <xf numFmtId="9" fontId="0" fillId="215" borderId="195" xfId="0" applyNumberFormat="1" applyFill="1" applyBorder="1" applyAlignment="1">
      <alignment horizontal="center" vertical="center" wrapText="1"/>
    </xf>
    <xf numFmtId="4" fontId="0" fillId="216" borderId="196" xfId="0" applyNumberFormat="1" applyFill="1" applyBorder="1" applyAlignment="1">
      <alignment horizontal="center" vertical="center" wrapText="1"/>
    </xf>
    <xf numFmtId="0" fontId="175" fillId="0" borderId="197" xfId="0" applyFont="1" applyBorder="1" applyAlignment="1">
      <alignment horizontal="center" vertical="center" wrapText="1"/>
    </xf>
    <xf numFmtId="0" fontId="177" fillId="218" borderId="199" xfId="0" applyFont="1" applyFill="1" applyBorder="1" applyAlignment="1">
      <alignment horizontal="center" vertical="center" wrapText="1"/>
    </xf>
    <xf numFmtId="0" fontId="178" fillId="219" borderId="0" xfId="0" applyFont="1" applyFill="1" applyAlignment="1">
      <alignment horizontal="center" vertical="center" wrapText="1"/>
    </xf>
    <xf numFmtId="0" fontId="179" fillId="220" borderId="200" xfId="0" applyFont="1" applyFill="1" applyBorder="1" applyAlignment="1">
      <alignment horizontal="center" vertical="center" wrapText="1"/>
    </xf>
    <xf numFmtId="0" fontId="181" fillId="222" borderId="0" xfId="0" applyFont="1" applyFill="1" applyAlignment="1">
      <alignment horizontal="center" vertical="center" wrapText="1"/>
    </xf>
    <xf numFmtId="0" fontId="182" fillId="223" borderId="202" xfId="0" applyFont="1" applyFill="1" applyBorder="1" applyAlignment="1">
      <alignment horizontal="center" vertical="center" wrapText="1"/>
    </xf>
    <xf numFmtId="0" fontId="183" fillId="224" borderId="203" xfId="0" applyFont="1" applyFill="1" applyBorder="1" applyAlignment="1">
      <alignment horizontal="center" vertical="center" wrapText="1"/>
    </xf>
    <xf numFmtId="4" fontId="0" fillId="225" borderId="0" xfId="0" applyNumberFormat="1" applyFill="1" applyAlignment="1">
      <alignment horizontal="center" vertical="center" wrapText="1"/>
    </xf>
    <xf numFmtId="9" fontId="0" fillId="0" borderId="204" xfId="0" applyNumberFormat="1" applyBorder="1" applyAlignment="1">
      <alignment horizontal="center" wrapText="1"/>
    </xf>
    <xf numFmtId="0" fontId="184" fillId="226" borderId="205" xfId="0" applyFont="1" applyFill="1" applyBorder="1" applyAlignment="1">
      <alignment horizontal="center" vertical="center" wrapText="1"/>
    </xf>
    <xf numFmtId="0" fontId="185" fillId="227" borderId="206" xfId="0" applyFont="1" applyFill="1" applyBorder="1" applyAlignment="1">
      <alignment horizontal="center" vertical="center" wrapText="1"/>
    </xf>
    <xf numFmtId="0" fontId="186" fillId="228" borderId="207" xfId="0" applyFont="1" applyFill="1" applyBorder="1" applyAlignment="1">
      <alignment horizontal="center" vertical="center" wrapText="1"/>
    </xf>
    <xf numFmtId="0" fontId="0" fillId="229" borderId="208" xfId="0" applyFill="1" applyBorder="1" applyAlignment="1">
      <alignment horizontal="center" vertical="center" wrapText="1"/>
    </xf>
    <xf numFmtId="9" fontId="0" fillId="230" borderId="209" xfId="0" applyNumberFormat="1" applyFill="1" applyBorder="1" applyAlignment="1">
      <alignment horizontal="center" vertical="center" wrapText="1"/>
    </xf>
    <xf numFmtId="0" fontId="187" fillId="231" borderId="0" xfId="0" applyFont="1" applyFill="1" applyAlignment="1">
      <alignment horizontal="center" vertical="center" wrapText="1"/>
    </xf>
    <xf numFmtId="0" fontId="188" fillId="232" borderId="210" xfId="0" applyFont="1" applyFill="1" applyBorder="1" applyAlignment="1">
      <alignment wrapText="1"/>
    </xf>
    <xf numFmtId="0" fontId="189" fillId="233" borderId="211" xfId="0" applyFont="1" applyFill="1" applyBorder="1" applyAlignment="1">
      <alignment horizontal="center" vertical="center" wrapText="1"/>
    </xf>
    <xf numFmtId="0" fontId="190" fillId="234" borderId="212" xfId="0" applyFont="1" applyFill="1" applyBorder="1" applyAlignment="1">
      <alignment horizontal="center" vertical="center" wrapText="1"/>
    </xf>
    <xf numFmtId="0" fontId="191" fillId="235" borderId="213" xfId="0" applyFont="1" applyFill="1" applyBorder="1" applyAlignment="1">
      <alignment horizontal="center" vertical="center" wrapText="1"/>
    </xf>
    <xf numFmtId="0" fontId="193" fillId="237" borderId="215" xfId="0" applyFont="1" applyFill="1" applyBorder="1" applyAlignment="1">
      <alignment horizontal="center" vertical="center" wrapText="1"/>
    </xf>
    <xf numFmtId="0" fontId="194" fillId="238" borderId="216" xfId="0" applyFont="1" applyFill="1" applyBorder="1" applyAlignment="1">
      <alignment horizontal="center" vertical="center" wrapText="1"/>
    </xf>
    <xf numFmtId="0" fontId="195" fillId="239" borderId="217" xfId="0" applyFont="1" applyFill="1" applyBorder="1" applyAlignment="1">
      <alignment horizontal="center" vertical="center" wrapText="1"/>
    </xf>
    <xf numFmtId="0" fontId="197" fillId="241" borderId="0" xfId="0" applyFont="1" applyFill="1" applyAlignment="1">
      <alignment horizontal="center" vertical="center" wrapText="1"/>
    </xf>
    <xf numFmtId="0" fontId="0" fillId="244" borderId="0" xfId="0" applyFill="1" applyAlignment="1">
      <alignment horizontal="center" vertical="center" wrapText="1"/>
    </xf>
    <xf numFmtId="0" fontId="200" fillId="245" borderId="221" xfId="0" applyFont="1" applyFill="1" applyBorder="1" applyAlignment="1">
      <alignment horizontal="center" vertical="center" wrapText="1"/>
    </xf>
    <xf numFmtId="0" fontId="201" fillId="246" borderId="222" xfId="0" applyFont="1" applyFill="1" applyBorder="1" applyAlignment="1">
      <alignment horizontal="center" vertical="center" wrapText="1"/>
    </xf>
    <xf numFmtId="0" fontId="202" fillId="247" borderId="223" xfId="0" applyFont="1" applyFill="1" applyBorder="1" applyAlignment="1">
      <alignment horizontal="center" vertical="center" wrapText="1"/>
    </xf>
    <xf numFmtId="9" fontId="203" fillId="249" borderId="224" xfId="0" applyNumberFormat="1" applyFont="1" applyFill="1" applyBorder="1" applyAlignment="1">
      <alignment horizontal="center" vertical="center" wrapText="1"/>
    </xf>
    <xf numFmtId="0" fontId="204" fillId="250" borderId="225" xfId="0" applyFont="1" applyFill="1" applyBorder="1" applyAlignment="1">
      <alignment horizontal="center" vertical="center" wrapText="1"/>
    </xf>
    <xf numFmtId="0" fontId="205" fillId="251" borderId="226" xfId="0" applyFont="1" applyFill="1" applyBorder="1" applyAlignment="1">
      <alignment wrapText="1"/>
    </xf>
    <xf numFmtId="0" fontId="206" fillId="252" borderId="227" xfId="0" applyFont="1" applyFill="1" applyBorder="1" applyAlignment="1">
      <alignment horizontal="center" vertical="center" wrapText="1"/>
    </xf>
    <xf numFmtId="0" fontId="207" fillId="253" borderId="228" xfId="0" applyFont="1" applyFill="1" applyBorder="1" applyAlignment="1">
      <alignment horizontal="center" vertical="center" wrapText="1"/>
    </xf>
    <xf numFmtId="9" fontId="208" fillId="254" borderId="0" xfId="0" applyNumberFormat="1" applyFont="1" applyFill="1" applyAlignment="1">
      <alignment horizontal="center" vertical="center" wrapText="1"/>
    </xf>
    <xf numFmtId="9" fontId="0" fillId="255" borderId="229" xfId="0" applyNumberFormat="1" applyFill="1" applyBorder="1" applyAlignment="1">
      <alignment horizontal="center" vertical="center" wrapText="1"/>
    </xf>
    <xf numFmtId="0" fontId="209" fillId="256" borderId="230" xfId="0" applyFont="1" applyFill="1" applyBorder="1" applyAlignment="1">
      <alignment horizontal="center" vertical="center" wrapText="1"/>
    </xf>
    <xf numFmtId="0" fontId="0" fillId="257" borderId="231" xfId="0" applyFill="1" applyBorder="1" applyAlignment="1">
      <alignment wrapText="1"/>
    </xf>
    <xf numFmtId="0" fontId="210" fillId="258" borderId="232" xfId="0" applyFont="1" applyFill="1" applyBorder="1" applyAlignment="1">
      <alignment horizontal="center" vertical="center" wrapText="1"/>
    </xf>
    <xf numFmtId="0" fontId="211" fillId="259" borderId="0" xfId="0" applyFont="1" applyFill="1" applyAlignment="1">
      <alignment wrapText="1"/>
    </xf>
    <xf numFmtId="0" fontId="213" fillId="261" borderId="0" xfId="0" applyFont="1" applyFill="1" applyAlignment="1">
      <alignment horizontal="center" vertical="center" wrapText="1"/>
    </xf>
    <xf numFmtId="0" fontId="214" fillId="262" borderId="233" xfId="0" applyFont="1" applyFill="1" applyBorder="1" applyAlignment="1">
      <alignment horizontal="center" vertical="center" wrapText="1"/>
    </xf>
    <xf numFmtId="9" fontId="215" fillId="263" borderId="234" xfId="0" applyNumberFormat="1" applyFont="1" applyFill="1" applyBorder="1" applyAlignment="1">
      <alignment horizontal="center" vertical="center" wrapText="1"/>
    </xf>
    <xf numFmtId="0" fontId="216" fillId="264" borderId="235" xfId="0" applyFont="1" applyFill="1" applyBorder="1" applyAlignment="1">
      <alignment horizontal="center" vertical="center" wrapText="1"/>
    </xf>
    <xf numFmtId="0" fontId="217" fillId="265" borderId="236" xfId="0" applyFont="1" applyFill="1" applyBorder="1" applyAlignment="1">
      <alignment horizontal="right" vertical="center" wrapText="1"/>
    </xf>
    <xf numFmtId="0" fontId="218" fillId="266" borderId="237" xfId="0" applyFont="1" applyFill="1" applyBorder="1" applyAlignment="1">
      <alignment horizontal="center" vertical="center" wrapText="1"/>
    </xf>
    <xf numFmtId="0" fontId="219" fillId="0" borderId="238" xfId="0" applyFont="1" applyBorder="1" applyAlignment="1">
      <alignment horizontal="center" vertical="center" wrapText="1"/>
    </xf>
    <xf numFmtId="0" fontId="220" fillId="0" borderId="0" xfId="0" applyFont="1" applyAlignment="1">
      <alignment horizontal="center" vertical="center" wrapText="1"/>
    </xf>
    <xf numFmtId="0" fontId="221" fillId="268" borderId="240" xfId="0" applyFont="1" applyFill="1" applyBorder="1" applyAlignment="1">
      <alignment horizontal="center" vertical="center" wrapText="1"/>
    </xf>
    <xf numFmtId="0" fontId="222" fillId="269" borderId="241" xfId="0" applyFont="1" applyFill="1" applyBorder="1" applyAlignment="1">
      <alignment horizontal="center" vertical="center" wrapText="1"/>
    </xf>
    <xf numFmtId="0" fontId="223" fillId="270" borderId="242" xfId="0" applyFont="1" applyFill="1" applyBorder="1" applyAlignment="1">
      <alignment wrapText="1"/>
    </xf>
    <xf numFmtId="0" fontId="224" fillId="0" borderId="243" xfId="0" applyFont="1" applyBorder="1" applyAlignment="1">
      <alignment horizontal="center" vertical="center" wrapText="1"/>
    </xf>
    <xf numFmtId="0" fontId="0" fillId="271" borderId="244" xfId="0" applyFill="1" applyBorder="1" applyAlignment="1">
      <alignment wrapText="1"/>
    </xf>
    <xf numFmtId="0" fontId="225" fillId="272" borderId="245" xfId="0" applyFont="1" applyFill="1" applyBorder="1" applyAlignment="1">
      <alignment horizontal="center" vertical="center" wrapText="1"/>
    </xf>
    <xf numFmtId="0" fontId="226" fillId="273" borderId="0" xfId="0" applyFont="1" applyFill="1" applyAlignment="1">
      <alignment wrapText="1"/>
    </xf>
    <xf numFmtId="4" fontId="227" fillId="274" borderId="0" xfId="0" applyNumberFormat="1" applyFont="1" applyFill="1" applyAlignment="1">
      <alignment horizontal="center" vertical="center" wrapText="1"/>
    </xf>
    <xf numFmtId="0" fontId="228" fillId="275" borderId="246" xfId="0" applyFont="1" applyFill="1" applyBorder="1" applyAlignment="1">
      <alignment horizontal="center" vertical="center" wrapText="1"/>
    </xf>
    <xf numFmtId="4" fontId="0" fillId="276" borderId="247" xfId="0" applyNumberFormat="1" applyFill="1" applyBorder="1" applyAlignment="1">
      <alignment horizontal="center" vertical="center" wrapText="1"/>
    </xf>
    <xf numFmtId="4" fontId="0" fillId="277" borderId="248" xfId="0" applyNumberFormat="1" applyFill="1" applyBorder="1" applyAlignment="1">
      <alignment horizontal="center" vertical="center" wrapText="1"/>
    </xf>
    <xf numFmtId="9" fontId="229" fillId="278" borderId="249" xfId="0" applyNumberFormat="1" applyFont="1" applyFill="1" applyBorder="1" applyAlignment="1">
      <alignment horizontal="center" vertical="center" wrapText="1"/>
    </xf>
    <xf numFmtId="0" fontId="230" fillId="279" borderId="250" xfId="0" applyFont="1" applyFill="1" applyBorder="1" applyAlignment="1">
      <alignment horizontal="center" vertical="center" wrapText="1"/>
    </xf>
    <xf numFmtId="0" fontId="231" fillId="280" borderId="251" xfId="0" applyFont="1" applyFill="1" applyBorder="1" applyAlignment="1">
      <alignment horizontal="center" vertical="center" wrapText="1"/>
    </xf>
    <xf numFmtId="0" fontId="232" fillId="0" borderId="252" xfId="0" applyFont="1" applyBorder="1" applyAlignment="1">
      <alignment horizontal="center" vertical="center" wrapText="1"/>
    </xf>
    <xf numFmtId="0" fontId="233" fillId="282" borderId="254" xfId="0" applyFont="1" applyFill="1" applyBorder="1" applyAlignment="1">
      <alignment horizontal="center" vertical="center" wrapText="1"/>
    </xf>
    <xf numFmtId="0" fontId="234" fillId="283" borderId="255" xfId="0" applyFont="1" applyFill="1" applyBorder="1" applyAlignment="1">
      <alignment wrapText="1"/>
    </xf>
    <xf numFmtId="0" fontId="0" fillId="284" borderId="256" xfId="0" applyFill="1" applyBorder="1" applyAlignment="1">
      <alignment wrapText="1"/>
    </xf>
    <xf numFmtId="0" fontId="235" fillId="285" borderId="257" xfId="0" applyFont="1" applyFill="1" applyBorder="1" applyAlignment="1">
      <alignment horizontal="center" vertical="center" wrapText="1"/>
    </xf>
    <xf numFmtId="9" fontId="236" fillId="286" borderId="258" xfId="0" applyNumberFormat="1" applyFont="1" applyFill="1" applyBorder="1" applyAlignment="1">
      <alignment horizontal="center" vertical="center" wrapText="1"/>
    </xf>
    <xf numFmtId="0" fontId="0" fillId="0" borderId="259" xfId="0" applyBorder="1" applyAlignment="1">
      <alignment horizontal="center" vertical="center" wrapText="1"/>
    </xf>
    <xf numFmtId="4" fontId="0" fillId="287" borderId="260" xfId="0" applyNumberFormat="1" applyFill="1" applyBorder="1" applyAlignment="1">
      <alignment horizontal="center" vertical="center" wrapText="1"/>
    </xf>
    <xf numFmtId="0" fontId="237" fillId="288" borderId="261" xfId="0" applyFont="1" applyFill="1" applyBorder="1" applyAlignment="1">
      <alignment horizontal="center" vertical="center" wrapText="1"/>
    </xf>
    <xf numFmtId="9" fontId="238" fillId="289" borderId="262" xfId="0" applyNumberFormat="1" applyFont="1" applyFill="1" applyBorder="1" applyAlignment="1">
      <alignment horizontal="center" vertical="center" wrapText="1"/>
    </xf>
    <xf numFmtId="0" fontId="239" fillId="290" borderId="263" xfId="0" applyFont="1" applyFill="1" applyBorder="1" applyAlignment="1">
      <alignment vertical="center" wrapText="1"/>
    </xf>
    <xf numFmtId="0" fontId="240" fillId="291" borderId="0" xfId="0" applyFont="1" applyFill="1" applyAlignment="1">
      <alignment horizontal="center" vertical="center" wrapText="1"/>
    </xf>
    <xf numFmtId="164" fontId="241" fillId="292" borderId="0" xfId="0" applyNumberFormat="1" applyFont="1" applyFill="1" applyAlignment="1">
      <alignment wrapText="1"/>
    </xf>
    <xf numFmtId="0" fontId="242" fillId="293" borderId="0" xfId="0" applyFont="1" applyFill="1" applyAlignment="1">
      <alignment horizontal="center" vertical="center" wrapText="1"/>
    </xf>
    <xf numFmtId="0" fontId="243" fillId="294" borderId="264" xfId="0" applyFont="1" applyFill="1" applyBorder="1" applyAlignment="1">
      <alignment horizontal="center" vertical="center" wrapText="1"/>
    </xf>
    <xf numFmtId="0" fontId="244" fillId="0" borderId="265" xfId="0" applyFont="1" applyBorder="1" applyAlignment="1">
      <alignment horizontal="center" vertical="center" wrapText="1"/>
    </xf>
    <xf numFmtId="0" fontId="245" fillId="0" borderId="266" xfId="0" applyFont="1" applyBorder="1" applyAlignment="1">
      <alignment wrapText="1"/>
    </xf>
    <xf numFmtId="0" fontId="246" fillId="295" borderId="267" xfId="0" applyFont="1" applyFill="1" applyBorder="1" applyAlignment="1">
      <alignment horizontal="center" vertical="center" wrapText="1"/>
    </xf>
    <xf numFmtId="0" fontId="247" fillId="296" borderId="0" xfId="0" applyFont="1" applyFill="1" applyAlignment="1">
      <alignment horizontal="center" vertical="center" wrapText="1"/>
    </xf>
    <xf numFmtId="0" fontId="248" fillId="0" borderId="268" xfId="0" applyFont="1" applyBorder="1" applyAlignment="1">
      <alignment horizontal="center" vertical="center" wrapText="1"/>
    </xf>
    <xf numFmtId="0" fontId="249" fillId="297" borderId="269" xfId="0" applyFont="1" applyFill="1" applyBorder="1" applyAlignment="1">
      <alignment wrapText="1"/>
    </xf>
    <xf numFmtId="9" fontId="0" fillId="298" borderId="0" xfId="0" applyNumberFormat="1" applyFill="1" applyAlignment="1">
      <alignment horizontal="center" vertical="center" wrapText="1"/>
    </xf>
    <xf numFmtId="0" fontId="250" fillId="0" borderId="270" xfId="0" applyFont="1" applyBorder="1" applyAlignment="1">
      <alignment horizontal="center" vertical="center" wrapText="1"/>
    </xf>
    <xf numFmtId="0" fontId="251" fillId="299" borderId="271" xfId="0" applyFont="1" applyFill="1" applyBorder="1" applyAlignment="1">
      <alignment horizontal="center" vertical="center" wrapText="1"/>
    </xf>
    <xf numFmtId="164" fontId="252" fillId="300" borderId="0" xfId="0" applyNumberFormat="1" applyFont="1" applyFill="1" applyAlignment="1">
      <alignment horizontal="center" vertical="center" wrapText="1"/>
    </xf>
    <xf numFmtId="0" fontId="254" fillId="302" borderId="0" xfId="0" applyFont="1" applyFill="1" applyAlignment="1">
      <alignment wrapText="1"/>
    </xf>
    <xf numFmtId="0" fontId="255" fillId="303" borderId="273" xfId="0" applyFont="1" applyFill="1" applyBorder="1" applyAlignment="1">
      <alignment wrapText="1"/>
    </xf>
    <xf numFmtId="0" fontId="256" fillId="304" borderId="274" xfId="0" applyFont="1" applyFill="1" applyBorder="1" applyAlignment="1">
      <alignment horizontal="center" vertical="center" wrapText="1"/>
    </xf>
    <xf numFmtId="0" fontId="258" fillId="306" borderId="276" xfId="0" applyFont="1" applyFill="1" applyBorder="1" applyAlignment="1">
      <alignment horizontal="center" vertical="center" wrapText="1"/>
    </xf>
    <xf numFmtId="0" fontId="0" fillId="307" borderId="0" xfId="0" applyFill="1" applyAlignment="1">
      <alignment horizontal="center" vertical="center" wrapText="1"/>
    </xf>
    <xf numFmtId="0" fontId="259" fillId="308" borderId="277" xfId="0" applyFont="1" applyFill="1" applyBorder="1" applyAlignment="1">
      <alignment wrapText="1"/>
    </xf>
    <xf numFmtId="4" fontId="0" fillId="309" borderId="278" xfId="0" applyNumberFormat="1" applyFill="1" applyBorder="1" applyAlignment="1">
      <alignment horizontal="center" vertical="center" wrapText="1"/>
    </xf>
    <xf numFmtId="0" fontId="0" fillId="0" borderId="280" xfId="0" applyBorder="1" applyAlignment="1">
      <alignment horizontal="center" vertical="center" wrapText="1"/>
    </xf>
    <xf numFmtId="0" fontId="0" fillId="0" borderId="282" xfId="0" applyBorder="1" applyAlignment="1">
      <alignment horizontal="center" vertical="center" wrapText="1"/>
    </xf>
    <xf numFmtId="0" fontId="262" fillId="312" borderId="283" xfId="0" applyFont="1" applyFill="1" applyBorder="1" applyAlignment="1">
      <alignment horizontal="center" vertical="center" wrapText="1"/>
    </xf>
    <xf numFmtId="0" fontId="263" fillId="313" borderId="284" xfId="0" applyFont="1" applyFill="1" applyBorder="1" applyAlignment="1">
      <alignment horizontal="center" vertical="center" wrapText="1"/>
    </xf>
    <xf numFmtId="0" fontId="0" fillId="314" borderId="285" xfId="0" applyFill="1" applyBorder="1" applyAlignment="1">
      <alignment horizontal="center" vertical="center" wrapText="1"/>
    </xf>
    <xf numFmtId="0" fontId="0" fillId="316" borderId="0" xfId="0" applyFill="1" applyAlignment="1">
      <alignment wrapText="1"/>
    </xf>
    <xf numFmtId="0" fontId="0" fillId="317" borderId="287" xfId="0" applyFill="1" applyBorder="1" applyAlignment="1">
      <alignment horizontal="center" vertical="center" wrapText="1"/>
    </xf>
    <xf numFmtId="9" fontId="265" fillId="318" borderId="288" xfId="0" applyNumberFormat="1" applyFont="1" applyFill="1" applyBorder="1" applyAlignment="1">
      <alignment horizontal="center" vertical="center" wrapText="1"/>
    </xf>
    <xf numFmtId="9" fontId="266" fillId="319" borderId="289" xfId="0" applyNumberFormat="1" applyFont="1" applyFill="1" applyBorder="1" applyAlignment="1">
      <alignment horizontal="center" vertical="center" wrapText="1"/>
    </xf>
    <xf numFmtId="0" fontId="0" fillId="0" borderId="290" xfId="0" applyBorder="1" applyAlignment="1">
      <alignment horizontal="center" vertical="center" wrapText="1"/>
    </xf>
    <xf numFmtId="0" fontId="0" fillId="321" borderId="292" xfId="0" applyFill="1" applyBorder="1" applyAlignment="1">
      <alignment wrapText="1"/>
    </xf>
    <xf numFmtId="0" fontId="267" fillId="322" borderId="293" xfId="0" applyFont="1" applyFill="1" applyBorder="1" applyAlignment="1">
      <alignment horizontal="center" vertical="center" wrapText="1"/>
    </xf>
    <xf numFmtId="0" fontId="268" fillId="323" borderId="294" xfId="0" applyFont="1" applyFill="1" applyBorder="1" applyAlignment="1">
      <alignment horizontal="center" vertical="center" wrapText="1"/>
    </xf>
    <xf numFmtId="0" fontId="0" fillId="324" borderId="0" xfId="0" applyFill="1" applyAlignment="1">
      <alignment wrapText="1"/>
    </xf>
    <xf numFmtId="0" fontId="269" fillId="325" borderId="295" xfId="0" applyFont="1" applyFill="1" applyBorder="1" applyAlignment="1">
      <alignment horizontal="center" vertical="center" wrapText="1"/>
    </xf>
    <xf numFmtId="4" fontId="0" fillId="326" borderId="296" xfId="0" applyNumberFormat="1" applyFill="1" applyBorder="1" applyAlignment="1">
      <alignment horizontal="center" vertical="center" wrapText="1"/>
    </xf>
    <xf numFmtId="9" fontId="270" fillId="327" borderId="297" xfId="0" applyNumberFormat="1" applyFont="1" applyFill="1" applyBorder="1" applyAlignment="1">
      <alignment horizontal="center" vertical="center" wrapText="1"/>
    </xf>
    <xf numFmtId="4" fontId="0" fillId="328" borderId="0" xfId="0" applyNumberFormat="1" applyFill="1" applyAlignment="1">
      <alignment horizontal="center" vertical="center" wrapText="1"/>
    </xf>
    <xf numFmtId="0" fontId="271" fillId="0" borderId="298" xfId="0" applyFont="1" applyBorder="1" applyAlignment="1">
      <alignment horizontal="center" vertical="center" wrapText="1"/>
    </xf>
    <xf numFmtId="4" fontId="0" fillId="329" borderId="0" xfId="0" applyNumberFormat="1" applyFill="1" applyAlignment="1">
      <alignment horizontal="center" vertical="center" wrapText="1"/>
    </xf>
    <xf numFmtId="0" fontId="0" fillId="330" borderId="299" xfId="0" applyFill="1" applyBorder="1" applyAlignment="1">
      <alignment wrapText="1"/>
    </xf>
    <xf numFmtId="0" fontId="272" fillId="331" borderId="0" xfId="0" applyFont="1" applyFill="1" applyAlignment="1">
      <alignment horizontal="center" vertical="center" wrapText="1"/>
    </xf>
    <xf numFmtId="0" fontId="0" fillId="0" borderId="300" xfId="0" applyBorder="1" applyAlignment="1">
      <alignment wrapText="1"/>
    </xf>
    <xf numFmtId="0" fontId="273" fillId="332" borderId="301" xfId="0" applyFont="1" applyFill="1" applyBorder="1" applyAlignment="1">
      <alignment horizontal="right" vertical="center" wrapText="1"/>
    </xf>
    <xf numFmtId="164" fontId="274" fillId="333" borderId="0" xfId="0" applyNumberFormat="1" applyFont="1" applyFill="1" applyAlignment="1">
      <alignment wrapText="1"/>
    </xf>
    <xf numFmtId="0" fontId="0" fillId="335" borderId="303" xfId="0" applyFill="1" applyBorder="1" applyAlignment="1">
      <alignment wrapText="1"/>
    </xf>
    <xf numFmtId="0" fontId="277" fillId="337" borderId="305" xfId="0" applyFont="1" applyFill="1" applyBorder="1" applyAlignment="1">
      <alignment horizontal="center" vertical="center" wrapText="1"/>
    </xf>
    <xf numFmtId="0" fontId="278" fillId="338" borderId="306" xfId="0" applyFont="1" applyFill="1" applyBorder="1" applyAlignment="1">
      <alignment horizontal="center" vertical="center" wrapText="1"/>
    </xf>
    <xf numFmtId="0" fontId="279" fillId="339" borderId="307" xfId="0" applyFont="1" applyFill="1" applyBorder="1" applyAlignment="1">
      <alignment horizontal="center" vertical="center" wrapText="1"/>
    </xf>
    <xf numFmtId="0" fontId="280" fillId="340" borderId="308" xfId="0" applyFont="1" applyFill="1" applyBorder="1" applyAlignment="1">
      <alignment horizontal="center" vertical="center" wrapText="1"/>
    </xf>
    <xf numFmtId="0" fontId="281" fillId="341" borderId="309" xfId="0" applyFont="1" applyFill="1" applyBorder="1" applyAlignment="1">
      <alignment wrapText="1"/>
    </xf>
    <xf numFmtId="4" fontId="282" fillId="343" borderId="0" xfId="0" applyNumberFormat="1" applyFont="1" applyFill="1" applyAlignment="1">
      <alignment horizontal="center" vertical="center" wrapText="1"/>
    </xf>
    <xf numFmtId="9" fontId="0" fillId="344" borderId="0" xfId="0" applyNumberFormat="1" applyFill="1" applyAlignment="1">
      <alignment horizontal="center" vertical="center" wrapText="1"/>
    </xf>
    <xf numFmtId="0" fontId="283" fillId="345" borderId="311" xfId="0" applyFont="1" applyFill="1" applyBorder="1" applyAlignment="1">
      <alignment horizontal="center" vertical="center" wrapText="1"/>
    </xf>
    <xf numFmtId="0" fontId="284" fillId="346" borderId="312" xfId="0" applyFont="1" applyFill="1" applyBorder="1" applyAlignment="1">
      <alignment horizontal="center" vertical="center" wrapText="1"/>
    </xf>
    <xf numFmtId="0" fontId="0" fillId="347" borderId="313" xfId="0" applyFill="1" applyBorder="1" applyAlignment="1">
      <alignment horizontal="center" vertical="center" wrapText="1"/>
    </xf>
    <xf numFmtId="0" fontId="285" fillId="348" borderId="0" xfId="0" applyFont="1" applyFill="1" applyAlignment="1">
      <alignment horizontal="center" vertical="center" wrapText="1"/>
    </xf>
    <xf numFmtId="0" fontId="286" fillId="349" borderId="314" xfId="0" applyFont="1" applyFill="1" applyBorder="1" applyAlignment="1">
      <alignment wrapText="1"/>
    </xf>
    <xf numFmtId="0" fontId="287" fillId="350" borderId="0" xfId="0" applyFont="1" applyFill="1" applyAlignment="1">
      <alignment horizontal="center" vertical="center" wrapText="1"/>
    </xf>
    <xf numFmtId="4" fontId="0" fillId="351" borderId="315" xfId="0" applyNumberFormat="1" applyFill="1" applyBorder="1" applyAlignment="1">
      <alignment horizontal="center" vertical="center" wrapText="1"/>
    </xf>
    <xf numFmtId="0" fontId="0" fillId="353" borderId="0" xfId="0" applyFill="1" applyAlignment="1">
      <alignment wrapText="1"/>
    </xf>
    <xf numFmtId="164" fontId="289" fillId="354" borderId="0" xfId="0" applyNumberFormat="1" applyFont="1" applyFill="1" applyAlignment="1">
      <alignment horizontal="center" vertical="center" wrapText="1"/>
    </xf>
    <xf numFmtId="0" fontId="290" fillId="0" borderId="317" xfId="0" applyFont="1" applyBorder="1" applyAlignment="1">
      <alignment horizontal="center" vertical="center" wrapText="1"/>
    </xf>
    <xf numFmtId="0" fontId="291" fillId="355" borderId="318" xfId="0" applyFont="1" applyFill="1" applyBorder="1" applyAlignment="1">
      <alignment horizontal="center" vertical="center" wrapText="1"/>
    </xf>
    <xf numFmtId="9" fontId="292" fillId="356" borderId="0" xfId="0" applyNumberFormat="1" applyFont="1" applyFill="1" applyAlignment="1">
      <alignment horizontal="center" vertical="center" wrapText="1"/>
    </xf>
    <xf numFmtId="0" fontId="293" fillId="357" borderId="319" xfId="0" applyFont="1" applyFill="1" applyBorder="1" applyAlignment="1">
      <alignment wrapText="1"/>
    </xf>
    <xf numFmtId="0" fontId="294" fillId="358" borderId="320" xfId="0" applyFont="1" applyFill="1" applyBorder="1" applyAlignment="1">
      <alignment horizontal="center" vertical="center" wrapText="1"/>
    </xf>
    <xf numFmtId="9" fontId="295" fillId="359" borderId="321" xfId="0" applyNumberFormat="1" applyFont="1" applyFill="1" applyBorder="1" applyAlignment="1">
      <alignment horizontal="center" vertical="center" wrapText="1"/>
    </xf>
    <xf numFmtId="0" fontId="0" fillId="360" borderId="0" xfId="0" applyFill="1" applyAlignment="1">
      <alignment horizontal="center" vertical="center" wrapText="1"/>
    </xf>
    <xf numFmtId="0" fontId="296" fillId="361" borderId="322" xfId="0" applyFont="1" applyFill="1" applyBorder="1" applyAlignment="1">
      <alignment horizontal="center" vertical="center" wrapText="1"/>
    </xf>
    <xf numFmtId="0" fontId="297" fillId="362" borderId="323" xfId="0" applyFont="1" applyFill="1" applyBorder="1" applyAlignment="1">
      <alignment horizontal="center" vertical="center" wrapText="1"/>
    </xf>
    <xf numFmtId="0" fontId="0" fillId="363" borderId="0" xfId="0" applyFill="1" applyAlignment="1">
      <alignment wrapText="1"/>
    </xf>
    <xf numFmtId="0" fontId="298" fillId="364" borderId="324" xfId="0" applyFont="1" applyFill="1" applyBorder="1" applyAlignment="1">
      <alignment horizontal="center" vertical="center" wrapText="1"/>
    </xf>
    <xf numFmtId="9" fontId="299" fillId="365" borderId="325" xfId="0" applyNumberFormat="1" applyFont="1" applyFill="1" applyBorder="1" applyAlignment="1">
      <alignment horizontal="center" vertical="center" wrapText="1"/>
    </xf>
    <xf numFmtId="0" fontId="300" fillId="367" borderId="327" xfId="0" applyFont="1" applyFill="1" applyBorder="1" applyAlignment="1">
      <alignment horizontal="center" vertical="center" wrapText="1"/>
    </xf>
    <xf numFmtId="0" fontId="301" fillId="368" borderId="0" xfId="0" applyFont="1" applyFill="1" applyAlignment="1">
      <alignment horizontal="center" vertical="center" wrapText="1"/>
    </xf>
    <xf numFmtId="0" fontId="302" fillId="369" borderId="328" xfId="0" applyFont="1" applyFill="1" applyBorder="1" applyAlignment="1">
      <alignment wrapText="1"/>
    </xf>
    <xf numFmtId="0" fontId="0" fillId="370" borderId="329" xfId="0" applyFill="1" applyBorder="1" applyAlignment="1">
      <alignment horizontal="center" vertical="center" wrapText="1"/>
    </xf>
    <xf numFmtId="164" fontId="0" fillId="371" borderId="0" xfId="0" applyNumberFormat="1" applyFill="1" applyAlignment="1">
      <alignment horizontal="center" vertical="center" wrapText="1"/>
    </xf>
    <xf numFmtId="0" fontId="303" fillId="372" borderId="330" xfId="0" applyFont="1" applyFill="1" applyBorder="1" applyAlignment="1">
      <alignment horizontal="center" vertical="center" wrapText="1"/>
    </xf>
    <xf numFmtId="0" fontId="0" fillId="373" borderId="331" xfId="0" applyFill="1" applyBorder="1" applyAlignment="1">
      <alignment wrapText="1"/>
    </xf>
    <xf numFmtId="0" fontId="0" fillId="0" borderId="332" xfId="0" applyBorder="1" applyAlignment="1">
      <alignment horizontal="center" vertical="center" wrapText="1"/>
    </xf>
    <xf numFmtId="0" fontId="304" fillId="374" borderId="333" xfId="0" applyFont="1" applyFill="1" applyBorder="1" applyAlignment="1">
      <alignment horizontal="center" vertical="center" wrapText="1"/>
    </xf>
    <xf numFmtId="9" fontId="305" fillId="375" borderId="334" xfId="0" applyNumberFormat="1" applyFont="1" applyFill="1" applyBorder="1" applyAlignment="1">
      <alignment horizontal="center" vertical="center" wrapText="1"/>
    </xf>
    <xf numFmtId="0" fontId="306" fillId="0" borderId="335" xfId="0" applyFont="1" applyBorder="1" applyAlignment="1">
      <alignment wrapText="1"/>
    </xf>
    <xf numFmtId="4" fontId="307" fillId="376" borderId="0" xfId="0" applyNumberFormat="1" applyFont="1" applyFill="1" applyAlignment="1">
      <alignment horizontal="center" vertical="center" wrapText="1"/>
    </xf>
    <xf numFmtId="0" fontId="308" fillId="377" borderId="336" xfId="0" applyFont="1" applyFill="1" applyBorder="1" applyAlignment="1">
      <alignment horizontal="center" vertical="center" wrapText="1"/>
    </xf>
    <xf numFmtId="9" fontId="0" fillId="0" borderId="0" xfId="0" applyNumberFormat="1" applyAlignment="1">
      <alignment horizontal="center" vertical="center" wrapText="1"/>
    </xf>
    <xf numFmtId="9" fontId="309" fillId="378" borderId="0" xfId="0" applyNumberFormat="1" applyFont="1" applyFill="1" applyAlignment="1">
      <alignment horizontal="center" vertical="center" wrapText="1"/>
    </xf>
    <xf numFmtId="0" fontId="310" fillId="379" borderId="0" xfId="0" applyFont="1" applyFill="1" applyAlignment="1">
      <alignment wrapText="1"/>
    </xf>
    <xf numFmtId="0" fontId="311" fillId="380" borderId="0" xfId="0" applyFont="1" applyFill="1" applyAlignment="1">
      <alignment wrapText="1"/>
    </xf>
    <xf numFmtId="0" fontId="0" fillId="381" borderId="337" xfId="0" applyFill="1" applyBorder="1" applyAlignment="1">
      <alignment wrapText="1"/>
    </xf>
    <xf numFmtId="0" fontId="312" fillId="382" borderId="0" xfId="0" applyFont="1" applyFill="1" applyAlignment="1">
      <alignment horizontal="center" vertical="center" wrapText="1"/>
    </xf>
    <xf numFmtId="0" fontId="313" fillId="383" borderId="338" xfId="0" applyFont="1" applyFill="1" applyBorder="1" applyAlignment="1">
      <alignment horizontal="center" vertical="center" wrapText="1"/>
    </xf>
    <xf numFmtId="0" fontId="0" fillId="384" borderId="339" xfId="0" applyFill="1" applyBorder="1" applyAlignment="1">
      <alignment horizontal="center" vertical="center" wrapText="1"/>
    </xf>
    <xf numFmtId="9" fontId="314" fillId="385" borderId="0" xfId="0" applyNumberFormat="1" applyFont="1" applyFill="1" applyAlignment="1">
      <alignment horizontal="center" vertical="center" wrapText="1"/>
    </xf>
    <xf numFmtId="0" fontId="315" fillId="386" borderId="0" xfId="0" applyFont="1" applyFill="1" applyAlignment="1">
      <alignment horizontal="center" vertical="center" wrapText="1"/>
    </xf>
    <xf numFmtId="0" fontId="0" fillId="387" borderId="340" xfId="0" applyFill="1" applyBorder="1" applyAlignment="1">
      <alignment horizontal="center" vertical="center" wrapText="1"/>
    </xf>
    <xf numFmtId="0" fontId="316" fillId="388" borderId="341" xfId="0" applyFont="1" applyFill="1" applyBorder="1" applyAlignment="1">
      <alignment horizontal="center" vertical="center" wrapText="1"/>
    </xf>
    <xf numFmtId="4" fontId="0" fillId="389" borderId="0" xfId="0" applyNumberFormat="1" applyFill="1" applyAlignment="1">
      <alignment horizontal="center" vertical="center" wrapText="1"/>
    </xf>
    <xf numFmtId="0" fontId="317" fillId="390" borderId="342" xfId="0" applyFont="1" applyFill="1" applyBorder="1" applyAlignment="1">
      <alignment horizontal="center" vertical="center" wrapText="1"/>
    </xf>
    <xf numFmtId="0" fontId="318" fillId="0" borderId="343" xfId="0" applyFont="1" applyBorder="1" applyAlignment="1">
      <alignment horizontal="center" vertical="center" wrapText="1"/>
    </xf>
    <xf numFmtId="0" fontId="0" fillId="391" borderId="344" xfId="0" applyFill="1" applyBorder="1" applyAlignment="1">
      <alignment horizontal="center" vertical="center" wrapText="1"/>
    </xf>
    <xf numFmtId="9" fontId="319" fillId="392" borderId="345" xfId="0" applyNumberFormat="1" applyFont="1" applyFill="1" applyBorder="1" applyAlignment="1">
      <alignment horizontal="center" vertical="center" wrapText="1"/>
    </xf>
    <xf numFmtId="0" fontId="0" fillId="393" borderId="346" xfId="0" applyFill="1" applyBorder="1" applyAlignment="1">
      <alignment horizontal="center" vertical="center" wrapText="1"/>
    </xf>
    <xf numFmtId="0" fontId="0" fillId="394" borderId="0" xfId="0" applyFill="1" applyAlignment="1">
      <alignment wrapText="1"/>
    </xf>
    <xf numFmtId="0" fontId="320" fillId="395" borderId="0" xfId="0" applyFont="1" applyFill="1" applyAlignment="1">
      <alignment horizontal="center" vertical="center" wrapText="1"/>
    </xf>
    <xf numFmtId="4" fontId="0" fillId="396" borderId="0" xfId="0" applyNumberFormat="1" applyFill="1" applyAlignment="1">
      <alignment horizontal="center" vertical="center" wrapText="1"/>
    </xf>
    <xf numFmtId="0" fontId="321" fillId="397" borderId="347" xfId="0" applyFont="1" applyFill="1" applyBorder="1" applyAlignment="1">
      <alignment horizontal="center" vertical="center" wrapText="1"/>
    </xf>
    <xf numFmtId="0" fontId="322" fillId="398" borderId="348" xfId="0" applyFont="1" applyFill="1" applyBorder="1" applyAlignment="1">
      <alignment horizontal="center" vertical="center" wrapText="1"/>
    </xf>
    <xf numFmtId="164" fontId="323" fillId="399" borderId="0" xfId="0" applyNumberFormat="1" applyFont="1" applyFill="1" applyAlignment="1">
      <alignment horizontal="center" vertical="center" wrapText="1"/>
    </xf>
    <xf numFmtId="9" fontId="324" fillId="400" borderId="349" xfId="0" applyNumberFormat="1" applyFont="1" applyFill="1" applyBorder="1" applyAlignment="1">
      <alignment horizontal="center" vertical="center" wrapText="1"/>
    </xf>
    <xf numFmtId="0" fontId="325" fillId="401" borderId="350" xfId="0" applyFont="1" applyFill="1" applyBorder="1" applyAlignment="1">
      <alignment horizontal="center" vertical="center" wrapText="1"/>
    </xf>
    <xf numFmtId="0" fontId="326" fillId="402" borderId="351" xfId="0" applyFont="1" applyFill="1" applyBorder="1" applyAlignment="1">
      <alignment horizontal="center" vertical="center" wrapText="1"/>
    </xf>
    <xf numFmtId="0" fontId="327" fillId="0" borderId="352" xfId="0" applyFont="1" applyBorder="1" applyAlignment="1">
      <alignment horizontal="center" vertical="center" wrapText="1"/>
    </xf>
    <xf numFmtId="9" fontId="0" fillId="403" borderId="353" xfId="0" applyNumberFormat="1" applyFill="1" applyBorder="1" applyAlignment="1">
      <alignment horizontal="center" vertical="center" wrapText="1"/>
    </xf>
    <xf numFmtId="4" fontId="0" fillId="404" borderId="0" xfId="0" applyNumberFormat="1" applyFill="1" applyAlignment="1">
      <alignment horizontal="center" vertical="center" wrapText="1"/>
    </xf>
    <xf numFmtId="0" fontId="0" fillId="405" borderId="0" xfId="0" applyFill="1" applyAlignment="1">
      <alignment wrapText="1"/>
    </xf>
    <xf numFmtId="0" fontId="0" fillId="407" borderId="354" xfId="0" applyFill="1" applyBorder="1" applyAlignment="1">
      <alignment horizontal="center" vertical="center" wrapText="1"/>
    </xf>
    <xf numFmtId="0" fontId="0" fillId="408" borderId="0" xfId="0" applyFill="1" applyAlignment="1">
      <alignment horizontal="center" vertical="center" wrapText="1"/>
    </xf>
    <xf numFmtId="0" fontId="329" fillId="409" borderId="0" xfId="0" applyFont="1" applyFill="1" applyAlignment="1">
      <alignment horizontal="center" vertical="center" wrapText="1"/>
    </xf>
    <xf numFmtId="0" fontId="330" fillId="410" borderId="355" xfId="0" applyFont="1" applyFill="1" applyBorder="1" applyAlignment="1">
      <alignment horizontal="center" vertical="center" wrapText="1"/>
    </xf>
    <xf numFmtId="0" fontId="331" fillId="411" borderId="356" xfId="0" applyFont="1" applyFill="1" applyBorder="1" applyAlignment="1">
      <alignment horizontal="center" vertical="center" wrapText="1"/>
    </xf>
    <xf numFmtId="0" fontId="332" fillId="412" borderId="357" xfId="0" applyFont="1" applyFill="1" applyBorder="1" applyAlignment="1">
      <alignment horizontal="center" vertical="center" wrapText="1"/>
    </xf>
    <xf numFmtId="0" fontId="0" fillId="413" borderId="358" xfId="0" applyFill="1" applyBorder="1" applyAlignment="1">
      <alignment horizontal="center" vertical="center" wrapText="1"/>
    </xf>
    <xf numFmtId="0" fontId="333" fillId="414" borderId="359" xfId="0" applyFont="1" applyFill="1" applyBorder="1" applyAlignment="1">
      <alignment horizontal="center" vertical="center" wrapText="1"/>
    </xf>
    <xf numFmtId="0" fontId="336" fillId="417" borderId="362" xfId="0" applyFont="1" applyFill="1" applyBorder="1" applyAlignment="1">
      <alignment wrapText="1"/>
    </xf>
    <xf numFmtId="0" fontId="337" fillId="418" borderId="0" xfId="0" applyFont="1" applyFill="1" applyAlignment="1">
      <alignment horizontal="center" vertical="center" wrapText="1"/>
    </xf>
    <xf numFmtId="0" fontId="338" fillId="419" borderId="363" xfId="0" applyFont="1" applyFill="1" applyBorder="1" applyAlignment="1">
      <alignment horizontal="center" vertical="center" wrapText="1"/>
    </xf>
    <xf numFmtId="0" fontId="0" fillId="420" borderId="364" xfId="0" applyFill="1" applyBorder="1" applyAlignment="1">
      <alignment horizontal="center" vertical="center" wrapText="1"/>
    </xf>
    <xf numFmtId="9" fontId="0" fillId="421" borderId="365" xfId="0" applyNumberFormat="1" applyFill="1" applyBorder="1" applyAlignment="1">
      <alignment horizontal="center" vertical="center" wrapText="1"/>
    </xf>
    <xf numFmtId="0" fontId="0" fillId="422" borderId="0" xfId="0" applyFill="1" applyAlignment="1">
      <alignment wrapText="1"/>
    </xf>
    <xf numFmtId="0" fontId="339" fillId="423" borderId="366" xfId="0" applyFont="1" applyFill="1" applyBorder="1" applyAlignment="1">
      <alignment horizontal="center" vertical="center" wrapText="1"/>
    </xf>
    <xf numFmtId="0" fontId="340" fillId="424" borderId="367" xfId="0" applyFont="1" applyFill="1" applyBorder="1" applyAlignment="1">
      <alignment wrapText="1"/>
    </xf>
    <xf numFmtId="0" fontId="341" fillId="425" borderId="0" xfId="0" applyFont="1" applyFill="1" applyAlignment="1">
      <alignment wrapText="1"/>
    </xf>
    <xf numFmtId="0" fontId="342" fillId="0" borderId="368" xfId="0" applyFont="1" applyBorder="1" applyAlignment="1">
      <alignment horizontal="center" vertical="center" wrapText="1"/>
    </xf>
    <xf numFmtId="0" fontId="343" fillId="426" borderId="369" xfId="0" applyFont="1" applyFill="1" applyBorder="1" applyAlignment="1">
      <alignment horizontal="center" vertical="center" wrapText="1"/>
    </xf>
    <xf numFmtId="0" fontId="344" fillId="428" borderId="371" xfId="0" applyFont="1" applyFill="1" applyBorder="1" applyAlignment="1">
      <alignment horizontal="center" vertical="center" wrapText="1"/>
    </xf>
    <xf numFmtId="0" fontId="345" fillId="429" borderId="372" xfId="0" applyFont="1" applyFill="1" applyBorder="1" applyAlignment="1">
      <alignment horizontal="center" vertical="center" wrapText="1"/>
    </xf>
    <xf numFmtId="9" fontId="346" fillId="430" borderId="0" xfId="0" applyNumberFormat="1" applyFont="1" applyFill="1" applyAlignment="1">
      <alignment horizontal="center" vertical="center" wrapText="1"/>
    </xf>
    <xf numFmtId="164" fontId="347" fillId="431" borderId="373" xfId="0" applyNumberFormat="1" applyFont="1" applyFill="1" applyBorder="1" applyAlignment="1">
      <alignment wrapText="1"/>
    </xf>
    <xf numFmtId="0" fontId="348" fillId="432" borderId="374" xfId="0" applyFont="1" applyFill="1" applyBorder="1" applyAlignment="1">
      <alignment horizontal="center" vertical="center" wrapText="1"/>
    </xf>
    <xf numFmtId="4" fontId="0" fillId="433" borderId="375" xfId="0" applyNumberFormat="1" applyFill="1" applyBorder="1" applyAlignment="1">
      <alignment horizontal="center" vertical="center" wrapText="1"/>
    </xf>
    <xf numFmtId="164" fontId="349" fillId="434" borderId="0" xfId="0" applyNumberFormat="1" applyFont="1" applyFill="1" applyAlignment="1">
      <alignment wrapText="1"/>
    </xf>
    <xf numFmtId="0" fontId="350" fillId="435" borderId="376" xfId="0" applyFont="1" applyFill="1" applyBorder="1" applyAlignment="1">
      <alignment horizontal="center" vertical="center" wrapText="1"/>
    </xf>
    <xf numFmtId="0" fontId="351" fillId="436" borderId="0" xfId="0" applyFont="1" applyFill="1" applyAlignment="1">
      <alignment horizontal="center" vertical="center" wrapText="1"/>
    </xf>
    <xf numFmtId="0" fontId="352" fillId="437" borderId="377" xfId="0" applyFont="1" applyFill="1" applyBorder="1" applyAlignment="1">
      <alignment horizontal="center" vertical="center" wrapText="1"/>
    </xf>
    <xf numFmtId="0" fontId="353" fillId="0" borderId="378" xfId="0" applyFont="1" applyBorder="1" applyAlignment="1">
      <alignment horizontal="center" vertical="center" wrapText="1"/>
    </xf>
    <xf numFmtId="0" fontId="354" fillId="438" borderId="0" xfId="0" applyFont="1" applyFill="1" applyAlignment="1">
      <alignment horizontal="center" vertical="center" wrapText="1"/>
    </xf>
    <xf numFmtId="0" fontId="356" fillId="440" borderId="380" xfId="0" applyFont="1" applyFill="1" applyBorder="1" applyAlignment="1">
      <alignment horizontal="center" vertical="center" wrapText="1"/>
    </xf>
    <xf numFmtId="4" fontId="0" fillId="441" borderId="0" xfId="0" applyNumberFormat="1" applyFill="1" applyAlignment="1">
      <alignment horizontal="center" vertical="center" wrapText="1"/>
    </xf>
    <xf numFmtId="4" fontId="357" fillId="442" borderId="0" xfId="0" applyNumberFormat="1" applyFont="1" applyFill="1" applyAlignment="1">
      <alignment horizontal="center" vertical="center" wrapText="1"/>
    </xf>
    <xf numFmtId="0" fontId="358" fillId="443" borderId="0" xfId="0" applyFont="1" applyFill="1" applyAlignment="1">
      <alignment horizontal="center" vertical="center" wrapText="1"/>
    </xf>
    <xf numFmtId="0" fontId="359" fillId="444" borderId="0" xfId="0" applyFont="1" applyFill="1" applyAlignment="1">
      <alignment wrapText="1"/>
    </xf>
    <xf numFmtId="0" fontId="360" fillId="445" borderId="381" xfId="0" applyFont="1" applyFill="1" applyBorder="1" applyAlignment="1">
      <alignment horizontal="center" vertical="center" wrapText="1"/>
    </xf>
    <xf numFmtId="0" fontId="361" fillId="446" borderId="382" xfId="0" applyFont="1" applyFill="1" applyBorder="1" applyAlignment="1">
      <alignment horizontal="center" vertical="center" wrapText="1"/>
    </xf>
    <xf numFmtId="0" fontId="362" fillId="447" borderId="383" xfId="0" applyFont="1" applyFill="1" applyBorder="1" applyAlignment="1">
      <alignment horizontal="center" vertical="center" wrapText="1"/>
    </xf>
    <xf numFmtId="0" fontId="363" fillId="448" borderId="384" xfId="0" applyFont="1" applyFill="1" applyBorder="1" applyAlignment="1">
      <alignment wrapText="1"/>
    </xf>
    <xf numFmtId="0" fontId="364" fillId="449" borderId="385" xfId="0" applyFont="1" applyFill="1" applyBorder="1" applyAlignment="1">
      <alignment horizontal="center" vertical="center" wrapText="1"/>
    </xf>
    <xf numFmtId="0" fontId="365" fillId="450" borderId="386" xfId="0" applyFont="1" applyFill="1" applyBorder="1" applyAlignment="1">
      <alignment horizontal="center" vertical="center" wrapText="1"/>
    </xf>
    <xf numFmtId="0" fontId="366" fillId="451" borderId="387" xfId="0" applyFont="1" applyFill="1" applyBorder="1" applyAlignment="1">
      <alignment horizontal="center" vertical="center" wrapText="1"/>
    </xf>
    <xf numFmtId="0" fontId="0" fillId="452" borderId="388" xfId="0" applyFill="1" applyBorder="1" applyAlignment="1">
      <alignment wrapText="1"/>
    </xf>
    <xf numFmtId="0" fontId="367" fillId="453" borderId="389" xfId="0" applyFont="1" applyFill="1" applyBorder="1" applyAlignment="1">
      <alignment horizontal="center" vertical="center" wrapText="1"/>
    </xf>
    <xf numFmtId="0" fontId="0" fillId="455" borderId="391" xfId="0" applyFill="1" applyBorder="1" applyAlignment="1">
      <alignment horizontal="center" vertical="center" wrapText="1"/>
    </xf>
    <xf numFmtId="0" fontId="369" fillId="456" borderId="392" xfId="0" applyFont="1" applyFill="1" applyBorder="1" applyAlignment="1">
      <alignment horizontal="center" vertical="center" wrapText="1"/>
    </xf>
    <xf numFmtId="0" fontId="0" fillId="457" borderId="393" xfId="0" applyFill="1" applyBorder="1" applyAlignment="1">
      <alignment horizontal="center" vertical="center" wrapText="1"/>
    </xf>
    <xf numFmtId="9" fontId="370" fillId="458" borderId="0" xfId="0" applyNumberFormat="1" applyFont="1" applyFill="1" applyAlignment="1">
      <alignment horizontal="center" vertical="center" wrapText="1"/>
    </xf>
    <xf numFmtId="0" fontId="371" fillId="459" borderId="394" xfId="0" applyFont="1" applyFill="1" applyBorder="1" applyAlignment="1">
      <alignment horizontal="center" vertical="center" wrapText="1"/>
    </xf>
    <xf numFmtId="0" fontId="373" fillId="461" borderId="395" xfId="0" applyFont="1" applyFill="1" applyBorder="1" applyAlignment="1">
      <alignment horizontal="center" vertical="center" wrapText="1"/>
    </xf>
    <xf numFmtId="164" fontId="374" fillId="462" borderId="0" xfId="0" applyNumberFormat="1" applyFont="1" applyFill="1" applyAlignment="1">
      <alignment horizontal="center" vertical="center" wrapText="1"/>
    </xf>
    <xf numFmtId="0" fontId="375" fillId="463" borderId="396" xfId="0" applyFont="1" applyFill="1" applyBorder="1" applyAlignment="1">
      <alignment horizontal="center" vertical="center" wrapText="1"/>
    </xf>
    <xf numFmtId="0" fontId="376" fillId="464" borderId="397" xfId="0" applyFont="1" applyFill="1" applyBorder="1" applyAlignment="1">
      <alignment horizontal="center" vertical="center" wrapText="1"/>
    </xf>
    <xf numFmtId="9" fontId="0" fillId="465" borderId="398" xfId="0" applyNumberFormat="1" applyFill="1" applyBorder="1" applyAlignment="1">
      <alignment horizontal="center" vertical="center" wrapText="1"/>
    </xf>
    <xf numFmtId="0" fontId="0" fillId="466" borderId="399" xfId="0" applyFill="1" applyBorder="1" applyAlignment="1">
      <alignment horizontal="center" vertical="center" wrapText="1"/>
    </xf>
    <xf numFmtId="164" fontId="378" fillId="0" borderId="401" xfId="0" applyNumberFormat="1" applyFont="1" applyBorder="1" applyAlignment="1">
      <alignment wrapText="1"/>
    </xf>
    <xf numFmtId="0" fontId="0" fillId="468" borderId="0" xfId="0" applyFill="1" applyAlignment="1">
      <alignment wrapText="1"/>
    </xf>
    <xf numFmtId="0" fontId="379" fillId="0" borderId="402" xfId="0" applyFont="1" applyBorder="1" applyAlignment="1">
      <alignment horizontal="center" vertical="center" wrapText="1"/>
    </xf>
    <xf numFmtId="0" fontId="0" fillId="0" borderId="403" xfId="0" applyBorder="1" applyAlignment="1">
      <alignment horizontal="center" vertical="center" wrapText="1"/>
    </xf>
    <xf numFmtId="0" fontId="380" fillId="469" borderId="404" xfId="0" applyFont="1" applyFill="1" applyBorder="1" applyAlignment="1">
      <alignment wrapText="1"/>
    </xf>
    <xf numFmtId="0" fontId="382" fillId="472" borderId="407" xfId="0" applyFont="1" applyFill="1" applyBorder="1" applyAlignment="1">
      <alignment wrapText="1"/>
    </xf>
    <xf numFmtId="0" fontId="383" fillId="473" borderId="408" xfId="0" applyFont="1" applyFill="1" applyBorder="1" applyAlignment="1">
      <alignment wrapText="1"/>
    </xf>
    <xf numFmtId="0" fontId="384" fillId="474" borderId="409" xfId="0" applyFont="1" applyFill="1" applyBorder="1" applyAlignment="1">
      <alignment horizontal="center" vertical="center" wrapText="1"/>
    </xf>
    <xf numFmtId="0" fontId="0" fillId="475" borderId="0" xfId="0" applyFill="1" applyAlignment="1">
      <alignment wrapText="1"/>
    </xf>
    <xf numFmtId="0" fontId="385" fillId="476" borderId="410" xfId="0" applyFont="1" applyFill="1" applyBorder="1" applyAlignment="1">
      <alignment wrapText="1"/>
    </xf>
    <xf numFmtId="164" fontId="386" fillId="477" borderId="411" xfId="0" applyNumberFormat="1" applyFont="1" applyFill="1" applyBorder="1" applyAlignment="1">
      <alignment horizontal="center" vertical="center" wrapText="1"/>
    </xf>
    <xf numFmtId="0" fontId="0" fillId="478" borderId="412" xfId="0" applyFill="1" applyBorder="1" applyAlignment="1">
      <alignment horizontal="center" vertical="center" wrapText="1"/>
    </xf>
    <xf numFmtId="164" fontId="387" fillId="479" borderId="413" xfId="0" applyNumberFormat="1" applyFont="1" applyFill="1" applyBorder="1" applyAlignment="1">
      <alignment horizontal="center" vertical="center" wrapText="1"/>
    </xf>
    <xf numFmtId="0" fontId="0" fillId="480" borderId="0" xfId="0" applyFill="1" applyAlignment="1">
      <alignment wrapText="1"/>
    </xf>
    <xf numFmtId="4" fontId="388" fillId="481" borderId="0" xfId="0" applyNumberFormat="1" applyFont="1" applyFill="1" applyAlignment="1">
      <alignment horizontal="center" vertical="center" wrapText="1"/>
    </xf>
    <xf numFmtId="0" fontId="0" fillId="0" borderId="414" xfId="0" applyBorder="1" applyAlignment="1">
      <alignment horizontal="center" vertical="center" wrapText="1"/>
    </xf>
    <xf numFmtId="0" fontId="0" fillId="482" borderId="415" xfId="0" applyFill="1" applyBorder="1" applyAlignment="1">
      <alignment horizontal="center" vertical="center" wrapText="1"/>
    </xf>
    <xf numFmtId="4" fontId="0" fillId="483" borderId="0" xfId="0" applyNumberFormat="1" applyFill="1" applyAlignment="1">
      <alignment horizontal="center" vertical="center" wrapText="1"/>
    </xf>
    <xf numFmtId="0" fontId="389" fillId="484" borderId="416" xfId="0" applyFont="1" applyFill="1" applyBorder="1" applyAlignment="1">
      <alignment horizontal="center" vertical="center" wrapText="1"/>
    </xf>
    <xf numFmtId="0" fontId="390" fillId="485" borderId="417" xfId="0" applyFont="1" applyFill="1" applyBorder="1" applyAlignment="1">
      <alignment horizontal="center" vertical="center" wrapText="1"/>
    </xf>
    <xf numFmtId="0" fontId="391" fillId="0" borderId="418" xfId="0" applyFont="1" applyBorder="1" applyAlignment="1">
      <alignment horizontal="center" vertical="center" wrapText="1"/>
    </xf>
    <xf numFmtId="164" fontId="392" fillId="486" borderId="0" xfId="0" applyNumberFormat="1" applyFont="1" applyFill="1" applyAlignment="1">
      <alignment wrapText="1"/>
    </xf>
    <xf numFmtId="0" fontId="0" fillId="0" borderId="419" xfId="0" applyBorder="1" applyAlignment="1">
      <alignment horizontal="center" vertical="center" wrapText="1"/>
    </xf>
    <xf numFmtId="0" fontId="393" fillId="487" borderId="420" xfId="0" applyFont="1" applyFill="1" applyBorder="1" applyAlignment="1">
      <alignment horizontal="center" vertical="center" wrapText="1"/>
    </xf>
    <xf numFmtId="9" fontId="0" fillId="488" borderId="421" xfId="0" applyNumberFormat="1" applyFill="1" applyBorder="1" applyAlignment="1">
      <alignment horizontal="center" vertical="center" wrapText="1"/>
    </xf>
    <xf numFmtId="0" fontId="394" fillId="489" borderId="0" xfId="0" applyFont="1" applyFill="1" applyAlignment="1">
      <alignment wrapText="1"/>
    </xf>
    <xf numFmtId="0" fontId="395" fillId="0" borderId="422" xfId="0" applyFont="1" applyBorder="1" applyAlignment="1">
      <alignment horizontal="center" vertical="center" wrapText="1"/>
    </xf>
    <xf numFmtId="9" fontId="0" fillId="490" borderId="0" xfId="0" applyNumberFormat="1" applyFill="1" applyAlignment="1">
      <alignment horizontal="center" vertical="center" wrapText="1"/>
    </xf>
    <xf numFmtId="4" fontId="396" fillId="491" borderId="0" xfId="0" applyNumberFormat="1" applyFont="1" applyFill="1" applyAlignment="1">
      <alignment horizontal="center" vertical="center" wrapText="1"/>
    </xf>
    <xf numFmtId="0" fontId="0" fillId="492" borderId="423" xfId="0" applyFill="1" applyBorder="1" applyAlignment="1">
      <alignment horizontal="center" vertical="center" wrapText="1"/>
    </xf>
    <xf numFmtId="0" fontId="397" fillId="493" borderId="424" xfId="0" applyFont="1" applyFill="1" applyBorder="1" applyAlignment="1">
      <alignment horizontal="center" vertical="center" wrapText="1"/>
    </xf>
    <xf numFmtId="0" fontId="398" fillId="0" borderId="425" xfId="0" applyFont="1" applyBorder="1" applyAlignment="1">
      <alignment horizontal="center" vertical="center" wrapText="1"/>
    </xf>
    <xf numFmtId="9" fontId="0" fillId="494" borderId="0" xfId="0" applyNumberFormat="1" applyFill="1" applyAlignment="1">
      <alignment horizontal="center" vertical="center" wrapText="1"/>
    </xf>
    <xf numFmtId="0" fontId="399" fillId="495" borderId="426" xfId="0" applyFont="1" applyFill="1" applyBorder="1" applyAlignment="1">
      <alignment horizontal="center" vertical="center" wrapText="1"/>
    </xf>
    <xf numFmtId="0" fontId="400" fillId="0" borderId="427" xfId="0" applyFont="1" applyBorder="1" applyAlignment="1">
      <alignment wrapText="1"/>
    </xf>
    <xf numFmtId="0" fontId="401" fillId="496" borderId="428" xfId="0" applyFont="1" applyFill="1" applyBorder="1" applyAlignment="1">
      <alignment horizontal="center" vertical="center" wrapText="1"/>
    </xf>
    <xf numFmtId="0" fontId="402" fillId="498" borderId="430" xfId="0" applyFont="1" applyFill="1" applyBorder="1" applyAlignment="1">
      <alignment horizontal="center" vertical="center" wrapText="1"/>
    </xf>
    <xf numFmtId="164" fontId="403" fillId="499" borderId="431" xfId="0" applyNumberFormat="1" applyFont="1" applyFill="1" applyBorder="1" applyAlignment="1">
      <alignment horizontal="center" vertical="center" wrapText="1"/>
    </xf>
    <xf numFmtId="0" fontId="405" fillId="501" borderId="433" xfId="0" applyFont="1" applyFill="1" applyBorder="1" applyAlignment="1">
      <alignment horizontal="center" vertical="center" wrapText="1"/>
    </xf>
    <xf numFmtId="0" fontId="406" fillId="502" borderId="434" xfId="0" applyFont="1" applyFill="1" applyBorder="1" applyAlignment="1">
      <alignment horizontal="center" vertical="center" wrapText="1"/>
    </xf>
    <xf numFmtId="0" fontId="407" fillId="504" borderId="435" xfId="0" applyFont="1" applyFill="1" applyBorder="1" applyAlignment="1">
      <alignment horizontal="center" vertical="center" wrapText="1"/>
    </xf>
    <xf numFmtId="0" fontId="409" fillId="506" borderId="437" xfId="0" applyFont="1" applyFill="1" applyBorder="1" applyAlignment="1">
      <alignment wrapText="1"/>
    </xf>
    <xf numFmtId="0" fontId="410" fillId="507" borderId="438" xfId="0" applyFont="1" applyFill="1" applyBorder="1" applyAlignment="1">
      <alignment horizontal="center" vertical="center" wrapText="1"/>
    </xf>
    <xf numFmtId="0" fontId="0" fillId="508" borderId="439" xfId="0" applyFill="1" applyBorder="1" applyAlignment="1">
      <alignment horizontal="center" vertical="center" wrapText="1"/>
    </xf>
    <xf numFmtId="0" fontId="0" fillId="509" borderId="440" xfId="0" applyFill="1" applyBorder="1" applyAlignment="1">
      <alignment horizontal="center" vertical="center" wrapText="1"/>
    </xf>
    <xf numFmtId="0" fontId="0" fillId="510" borderId="0" xfId="0" applyFill="1" applyAlignment="1">
      <alignment horizontal="center" vertical="center" wrapText="1"/>
    </xf>
    <xf numFmtId="0" fontId="411" fillId="511" borderId="0" xfId="0" applyFont="1" applyFill="1" applyAlignment="1">
      <alignment horizontal="center" vertical="center" wrapText="1"/>
    </xf>
    <xf numFmtId="9" fontId="412" fillId="512" borderId="441" xfId="0" applyNumberFormat="1" applyFont="1" applyFill="1" applyBorder="1" applyAlignment="1">
      <alignment horizontal="center" vertical="center" wrapText="1"/>
    </xf>
    <xf numFmtId="0" fontId="413" fillId="0" borderId="442" xfId="0" applyFont="1" applyBorder="1" applyAlignment="1">
      <alignment horizontal="center" vertical="center" wrapText="1"/>
    </xf>
    <xf numFmtId="0" fontId="414" fillId="513" borderId="0" xfId="0" applyFont="1" applyFill="1" applyAlignment="1">
      <alignment horizontal="center" vertical="center" wrapText="1"/>
    </xf>
    <xf numFmtId="0" fontId="415" fillId="514" borderId="443" xfId="0" applyFont="1" applyFill="1" applyBorder="1" applyAlignment="1">
      <alignment wrapText="1"/>
    </xf>
    <xf numFmtId="0" fontId="416" fillId="515" borderId="444" xfId="0" applyFont="1" applyFill="1" applyBorder="1" applyAlignment="1">
      <alignment horizontal="center" vertical="center" wrapText="1"/>
    </xf>
    <xf numFmtId="0" fontId="417" fillId="516" borderId="445" xfId="0" applyFont="1" applyFill="1" applyBorder="1" applyAlignment="1">
      <alignment horizontal="center" vertical="center" wrapText="1"/>
    </xf>
    <xf numFmtId="9" fontId="0" fillId="517" borderId="446" xfId="0" applyNumberFormat="1" applyFill="1" applyBorder="1" applyAlignment="1">
      <alignment horizontal="center" vertical="center" wrapText="1"/>
    </xf>
    <xf numFmtId="0" fontId="418" fillId="518" borderId="447" xfId="0" applyFont="1" applyFill="1" applyBorder="1" applyAlignment="1">
      <alignment horizontal="center" vertical="center" wrapText="1"/>
    </xf>
    <xf numFmtId="9" fontId="419" fillId="519" borderId="0" xfId="0" applyNumberFormat="1" applyFont="1" applyFill="1" applyAlignment="1">
      <alignment horizontal="center" vertical="center" wrapText="1"/>
    </xf>
    <xf numFmtId="0" fontId="420" fillId="520" borderId="0" xfId="0" applyFont="1" applyFill="1" applyAlignment="1">
      <alignment wrapText="1"/>
    </xf>
    <xf numFmtId="0" fontId="422" fillId="522" borderId="449" xfId="0" applyFont="1" applyFill="1" applyBorder="1" applyAlignment="1">
      <alignment horizontal="center" vertical="center" wrapText="1"/>
    </xf>
    <xf numFmtId="0" fontId="424" fillId="524" borderId="450" xfId="0" applyFont="1" applyFill="1" applyBorder="1" applyAlignment="1">
      <alignment horizontal="center" vertical="center" wrapText="1"/>
    </xf>
    <xf numFmtId="0" fontId="425" fillId="525" borderId="451" xfId="0" applyFont="1" applyFill="1" applyBorder="1" applyAlignment="1">
      <alignment horizontal="center" vertical="center" wrapText="1"/>
    </xf>
    <xf numFmtId="0" fontId="426" fillId="526" borderId="452" xfId="0" applyFont="1" applyFill="1" applyBorder="1" applyAlignment="1">
      <alignment horizontal="center" vertical="center" wrapText="1"/>
    </xf>
    <xf numFmtId="0" fontId="0" fillId="0" borderId="453" xfId="0" applyBorder="1" applyAlignment="1">
      <alignment wrapText="1"/>
    </xf>
    <xf numFmtId="0" fontId="0" fillId="528" borderId="0" xfId="0" applyFill="1" applyAlignment="1">
      <alignment horizontal="center" vertical="center" wrapText="1"/>
    </xf>
    <xf numFmtId="4" fontId="427" fillId="529" borderId="0" xfId="0" applyNumberFormat="1" applyFont="1" applyFill="1" applyAlignment="1">
      <alignment horizontal="center" vertical="center" wrapText="1"/>
    </xf>
    <xf numFmtId="0" fontId="428" fillId="530" borderId="455" xfId="0" applyFont="1" applyFill="1" applyBorder="1" applyAlignment="1">
      <alignment horizontal="center" vertical="center" wrapText="1"/>
    </xf>
    <xf numFmtId="0" fontId="429" fillId="0" borderId="456" xfId="0" applyFont="1" applyBorder="1" applyAlignment="1">
      <alignment wrapText="1"/>
    </xf>
    <xf numFmtId="0" fontId="430" fillId="531" borderId="457" xfId="0" applyFont="1" applyFill="1" applyBorder="1" applyAlignment="1">
      <alignment horizontal="center" vertical="center" wrapText="1"/>
    </xf>
    <xf numFmtId="0" fontId="431" fillId="532" borderId="458" xfId="0" applyFont="1" applyFill="1" applyBorder="1" applyAlignment="1">
      <alignment horizontal="center" vertical="center" wrapText="1"/>
    </xf>
    <xf numFmtId="0" fontId="432" fillId="533" borderId="459" xfId="0" applyFont="1" applyFill="1" applyBorder="1" applyAlignment="1">
      <alignment horizontal="center" vertical="center" wrapText="1"/>
    </xf>
    <xf numFmtId="0" fontId="433" fillId="534" borderId="460" xfId="0" applyFont="1" applyFill="1" applyBorder="1" applyAlignment="1">
      <alignment horizontal="center" vertical="center" wrapText="1"/>
    </xf>
    <xf numFmtId="0" fontId="434" fillId="535" borderId="0" xfId="0" applyFont="1" applyFill="1" applyAlignment="1">
      <alignment horizontal="center" vertical="center" wrapText="1"/>
    </xf>
    <xf numFmtId="0" fontId="0" fillId="536" borderId="461" xfId="0" applyFill="1" applyBorder="1" applyAlignment="1">
      <alignment wrapText="1"/>
    </xf>
    <xf numFmtId="0" fontId="435" fillId="537" borderId="462" xfId="0" applyFont="1" applyFill="1" applyBorder="1" applyAlignment="1">
      <alignment horizontal="center" vertical="center" wrapText="1"/>
    </xf>
    <xf numFmtId="0" fontId="436" fillId="538" borderId="463" xfId="0" applyFont="1" applyFill="1" applyBorder="1" applyAlignment="1">
      <alignment horizontal="center" vertical="center" wrapText="1"/>
    </xf>
    <xf numFmtId="0" fontId="437" fillId="539" borderId="464" xfId="0" applyFont="1" applyFill="1" applyBorder="1" applyAlignment="1">
      <alignment horizontal="center" vertical="center" wrapText="1"/>
    </xf>
    <xf numFmtId="0" fontId="0" fillId="540" borderId="465" xfId="0" applyFill="1" applyBorder="1" applyAlignment="1">
      <alignment wrapText="1"/>
    </xf>
    <xf numFmtId="0" fontId="438" fillId="541" borderId="466" xfId="0" applyFont="1" applyFill="1" applyBorder="1" applyAlignment="1">
      <alignment horizontal="center" vertical="center" wrapText="1"/>
    </xf>
    <xf numFmtId="4" fontId="0" fillId="0" borderId="467" xfId="0" applyNumberFormat="1" applyBorder="1" applyAlignment="1">
      <alignment horizontal="center" vertical="center" wrapText="1"/>
    </xf>
    <xf numFmtId="0" fontId="439" fillId="542" borderId="468" xfId="0" applyFont="1" applyFill="1" applyBorder="1" applyAlignment="1">
      <alignment horizontal="center" vertical="center" wrapText="1"/>
    </xf>
    <xf numFmtId="9" fontId="0" fillId="543" borderId="0" xfId="0" applyNumberFormat="1" applyFill="1" applyAlignment="1">
      <alignment horizontal="center" vertical="center" wrapText="1"/>
    </xf>
    <xf numFmtId="0" fontId="440" fillId="544" borderId="0" xfId="0" applyFont="1" applyFill="1" applyAlignment="1">
      <alignment horizontal="center" vertical="center" wrapText="1"/>
    </xf>
    <xf numFmtId="164" fontId="441" fillId="546" borderId="470" xfId="0" applyNumberFormat="1" applyFont="1" applyFill="1" applyBorder="1" applyAlignment="1">
      <alignment wrapText="1"/>
    </xf>
    <xf numFmtId="0" fontId="442" fillId="547" borderId="471" xfId="0" applyFont="1" applyFill="1" applyBorder="1" applyAlignment="1">
      <alignment wrapText="1"/>
    </xf>
    <xf numFmtId="0" fontId="443" fillId="548" borderId="0" xfId="0" applyFont="1" applyFill="1" applyAlignment="1">
      <alignment horizontal="center" vertical="center" wrapText="1"/>
    </xf>
    <xf numFmtId="9" fontId="0" fillId="549" borderId="472" xfId="0" applyNumberFormat="1" applyFill="1" applyBorder="1" applyAlignment="1">
      <alignment horizontal="center" vertical="center" wrapText="1"/>
    </xf>
    <xf numFmtId="0" fontId="0" fillId="550" borderId="473" xfId="0" applyFill="1" applyBorder="1" applyAlignment="1">
      <alignment wrapText="1"/>
    </xf>
    <xf numFmtId="0" fontId="0" fillId="551" borderId="474" xfId="0" applyFill="1" applyBorder="1" applyAlignment="1">
      <alignment wrapText="1"/>
    </xf>
    <xf numFmtId="9" fontId="0" fillId="552" borderId="475" xfId="0" applyNumberFormat="1" applyFill="1" applyBorder="1" applyAlignment="1">
      <alignment horizontal="center" vertical="center" wrapText="1"/>
    </xf>
    <xf numFmtId="0" fontId="0" fillId="553" borderId="0" xfId="0" applyFill="1" applyAlignment="1">
      <alignment horizontal="center" vertical="center" wrapText="1"/>
    </xf>
    <xf numFmtId="4" fontId="0" fillId="554" borderId="0" xfId="0" applyNumberFormat="1" applyFill="1" applyAlignment="1">
      <alignment horizontal="center" vertical="center" wrapText="1"/>
    </xf>
    <xf numFmtId="0" fontId="444" fillId="555" borderId="0" xfId="0" applyFont="1" applyFill="1" applyAlignment="1">
      <alignment horizontal="center" vertical="center" wrapText="1"/>
    </xf>
    <xf numFmtId="9" fontId="445" fillId="556" borderId="0" xfId="0" applyNumberFormat="1" applyFont="1" applyFill="1" applyAlignment="1">
      <alignment horizontal="center" vertical="center" wrapText="1"/>
    </xf>
    <xf numFmtId="0" fontId="446" fillId="0" borderId="476" xfId="0" applyFont="1" applyBorder="1" applyAlignment="1">
      <alignment horizontal="center" vertical="center" wrapText="1"/>
    </xf>
    <xf numFmtId="0" fontId="448" fillId="558" borderId="0" xfId="0" applyFont="1" applyFill="1" applyAlignment="1">
      <alignment horizontal="center" vertical="center" wrapText="1"/>
    </xf>
    <xf numFmtId="0" fontId="449" fillId="559" borderId="478" xfId="0" applyFont="1" applyFill="1" applyBorder="1" applyAlignment="1">
      <alignment horizontal="center" vertical="center" wrapText="1"/>
    </xf>
    <xf numFmtId="4" fontId="0" fillId="560" borderId="0" xfId="0" applyNumberFormat="1" applyFill="1" applyAlignment="1">
      <alignment horizontal="center" vertical="center" wrapText="1"/>
    </xf>
    <xf numFmtId="0" fontId="450" fillId="561" borderId="479" xfId="0" applyFont="1" applyFill="1" applyBorder="1" applyAlignment="1">
      <alignment horizontal="center" vertical="center" wrapText="1"/>
    </xf>
    <xf numFmtId="0" fontId="451" fillId="562" borderId="480" xfId="0" applyFont="1" applyFill="1" applyBorder="1" applyAlignment="1">
      <alignment horizontal="center" vertical="center" wrapText="1"/>
    </xf>
    <xf numFmtId="0" fontId="0" fillId="563" borderId="481" xfId="0" applyFill="1" applyBorder="1" applyAlignment="1">
      <alignment wrapText="1"/>
    </xf>
    <xf numFmtId="0" fontId="452" fillId="564" borderId="482" xfId="0" applyFont="1" applyFill="1" applyBorder="1" applyAlignment="1">
      <alignment horizontal="center" vertical="center" wrapText="1"/>
    </xf>
    <xf numFmtId="0" fontId="453" fillId="565" borderId="0" xfId="0" applyFont="1" applyFill="1" applyAlignment="1">
      <alignment horizontal="center" vertical="center" wrapText="1"/>
    </xf>
    <xf numFmtId="0" fontId="454" fillId="566" borderId="0" xfId="0" applyFont="1" applyFill="1" applyAlignment="1">
      <alignment horizontal="center" vertical="center" wrapText="1"/>
    </xf>
    <xf numFmtId="4" fontId="0" fillId="567" borderId="483" xfId="0" applyNumberFormat="1" applyFill="1" applyBorder="1" applyAlignment="1">
      <alignment horizontal="center" vertical="center" wrapText="1"/>
    </xf>
    <xf numFmtId="0" fontId="455" fillId="568" borderId="484" xfId="0" applyFont="1" applyFill="1" applyBorder="1" applyAlignment="1">
      <alignment horizontal="center" vertical="center" wrapText="1"/>
    </xf>
    <xf numFmtId="0" fontId="456" fillId="569" borderId="485" xfId="0" applyFont="1" applyFill="1" applyBorder="1" applyAlignment="1">
      <alignment horizontal="center" vertical="center" wrapText="1"/>
    </xf>
    <xf numFmtId="0" fontId="457" fillId="570" borderId="486" xfId="0" applyFont="1" applyFill="1" applyBorder="1" applyAlignment="1">
      <alignment horizontal="center" vertical="center" wrapText="1"/>
    </xf>
    <xf numFmtId="0" fontId="0" fillId="571" borderId="0" xfId="0" applyFill="1" applyAlignment="1">
      <alignment horizontal="center" vertical="center" wrapText="1"/>
    </xf>
    <xf numFmtId="0" fontId="0" fillId="572" borderId="487" xfId="0" applyFill="1" applyBorder="1" applyAlignment="1">
      <alignment wrapText="1"/>
    </xf>
    <xf numFmtId="0" fontId="458" fillId="573" borderId="488" xfId="0" applyFont="1" applyFill="1" applyBorder="1" applyAlignment="1">
      <alignment horizontal="center" vertical="center" wrapText="1"/>
    </xf>
    <xf numFmtId="0" fontId="0" fillId="0" borderId="489" xfId="0" applyBorder="1" applyAlignment="1">
      <alignment horizontal="center" vertical="center" wrapText="1"/>
    </xf>
    <xf numFmtId="0" fontId="459" fillId="574" borderId="490" xfId="0" applyFont="1" applyFill="1" applyBorder="1" applyAlignment="1">
      <alignment wrapText="1"/>
    </xf>
    <xf numFmtId="0" fontId="460" fillId="575" borderId="491" xfId="0" applyFont="1" applyFill="1" applyBorder="1" applyAlignment="1">
      <alignment wrapText="1"/>
    </xf>
    <xf numFmtId="0" fontId="461" fillId="576" borderId="492" xfId="0" applyFont="1" applyFill="1" applyBorder="1" applyAlignment="1">
      <alignment horizontal="center" vertical="center" wrapText="1"/>
    </xf>
    <xf numFmtId="164" fontId="0" fillId="0" borderId="0" xfId="0" applyNumberFormat="1" applyAlignment="1">
      <alignment horizontal="center" vertical="center" wrapText="1"/>
    </xf>
    <xf numFmtId="9" fontId="0" fillId="577" borderId="493" xfId="0" applyNumberFormat="1" applyFill="1" applyBorder="1" applyAlignment="1">
      <alignment horizontal="center" vertical="center" wrapText="1"/>
    </xf>
    <xf numFmtId="0" fontId="0" fillId="578" borderId="494" xfId="0" applyFill="1" applyBorder="1" applyAlignment="1">
      <alignment wrapText="1"/>
    </xf>
    <xf numFmtId="0" fontId="462" fillId="579" borderId="496" xfId="0" applyFont="1" applyFill="1" applyBorder="1" applyAlignment="1">
      <alignment horizontal="center" vertical="center" wrapText="1"/>
    </xf>
    <xf numFmtId="0" fontId="0" fillId="0" borderId="497" xfId="0" applyBorder="1" applyAlignment="1">
      <alignment wrapText="1"/>
    </xf>
    <xf numFmtId="0" fontId="463" fillId="580" borderId="498" xfId="0" applyFont="1" applyFill="1" applyBorder="1" applyAlignment="1">
      <alignment horizontal="center" vertical="center" wrapText="1"/>
    </xf>
    <xf numFmtId="9" fontId="0" fillId="0" borderId="500" xfId="0" applyNumberFormat="1" applyBorder="1" applyAlignment="1">
      <alignment horizontal="center" wrapText="1"/>
    </xf>
    <xf numFmtId="0" fontId="0" fillId="582" borderId="501" xfId="0" applyFill="1" applyBorder="1" applyAlignment="1">
      <alignment wrapText="1"/>
    </xf>
    <xf numFmtId="0" fontId="465" fillId="583" borderId="0" xfId="0" applyFont="1" applyFill="1" applyAlignment="1">
      <alignment horizontal="center" vertical="center" wrapText="1"/>
    </xf>
    <xf numFmtId="0" fontId="468" fillId="586" borderId="0" xfId="0" applyFont="1" applyFill="1" applyAlignment="1">
      <alignment horizontal="center" vertical="center" wrapText="1"/>
    </xf>
    <xf numFmtId="0" fontId="469" fillId="587" borderId="0" xfId="0" applyFont="1" applyFill="1" applyAlignment="1">
      <alignment horizontal="center" vertical="center" wrapText="1"/>
    </xf>
    <xf numFmtId="0" fontId="470" fillId="0" borderId="504" xfId="0" applyFont="1" applyBorder="1" applyAlignment="1">
      <alignment horizontal="center" vertical="center" wrapText="1"/>
    </xf>
    <xf numFmtId="0" fontId="0" fillId="588" borderId="505" xfId="0" applyFill="1" applyBorder="1" applyAlignment="1">
      <alignment horizontal="center" vertical="center" wrapText="1"/>
    </xf>
    <xf numFmtId="0" fontId="471" fillId="589" borderId="0" xfId="0" applyFont="1" applyFill="1" applyAlignment="1">
      <alignment horizontal="center" vertical="center" wrapText="1"/>
    </xf>
    <xf numFmtId="0" fontId="472" fillId="0" borderId="506" xfId="0" applyFont="1" applyBorder="1" applyAlignment="1">
      <alignment wrapText="1"/>
    </xf>
    <xf numFmtId="4" fontId="0" fillId="0" borderId="0" xfId="0" applyNumberFormat="1" applyAlignment="1">
      <alignment horizontal="center" vertical="center" wrapText="1"/>
    </xf>
    <xf numFmtId="0" fontId="473" fillId="590" borderId="507" xfId="0" applyFont="1" applyFill="1" applyBorder="1" applyAlignment="1">
      <alignment wrapText="1"/>
    </xf>
    <xf numFmtId="0" fontId="0" fillId="592" borderId="509" xfId="0" applyFill="1" applyBorder="1" applyAlignment="1">
      <alignment horizontal="center" vertical="center" wrapText="1"/>
    </xf>
    <xf numFmtId="0" fontId="475" fillId="0" borderId="511" xfId="0" applyFont="1" applyBorder="1" applyAlignment="1">
      <alignment horizontal="center" vertical="center" wrapText="1"/>
    </xf>
    <xf numFmtId="0" fontId="476" fillId="595" borderId="513" xfId="0" applyFont="1" applyFill="1" applyBorder="1" applyAlignment="1">
      <alignment horizontal="center" vertical="center" wrapText="1"/>
    </xf>
    <xf numFmtId="4" fontId="0" fillId="596" borderId="0" xfId="0" applyNumberFormat="1" applyFill="1" applyAlignment="1">
      <alignment horizontal="center" vertical="center" wrapText="1"/>
    </xf>
    <xf numFmtId="0" fontId="477" fillId="597" borderId="514" xfId="0" applyFont="1" applyFill="1" applyBorder="1" applyAlignment="1">
      <alignment horizontal="center" vertical="center" wrapText="1"/>
    </xf>
    <xf numFmtId="9" fontId="0" fillId="598" borderId="515" xfId="0" applyNumberFormat="1" applyFill="1" applyBorder="1" applyAlignment="1">
      <alignment horizontal="center" vertical="center" wrapText="1"/>
    </xf>
    <xf numFmtId="0" fontId="478" fillId="599" borderId="516" xfId="0" applyFont="1" applyFill="1" applyBorder="1" applyAlignment="1">
      <alignment horizontal="center" vertical="center" wrapText="1"/>
    </xf>
    <xf numFmtId="164" fontId="479" fillId="600" borderId="0" xfId="0" applyNumberFormat="1" applyFont="1" applyFill="1" applyAlignment="1">
      <alignment horizontal="center" vertical="center" wrapText="1"/>
    </xf>
    <xf numFmtId="0" fontId="0" fillId="0" borderId="517" xfId="0" applyBorder="1" applyAlignment="1">
      <alignment horizontal="center" vertical="center" wrapText="1"/>
    </xf>
    <xf numFmtId="0" fontId="480" fillId="601" borderId="518" xfId="0" applyFont="1" applyFill="1" applyBorder="1" applyAlignment="1">
      <alignment horizontal="center" vertical="center" wrapText="1"/>
    </xf>
    <xf numFmtId="0" fontId="481" fillId="0" borderId="519" xfId="0" applyFont="1" applyBorder="1" applyAlignment="1">
      <alignment horizontal="center" vertical="center" wrapText="1"/>
    </xf>
    <xf numFmtId="164" fontId="482" fillId="602" borderId="0" xfId="0" applyNumberFormat="1" applyFont="1" applyFill="1" applyAlignment="1">
      <alignment horizontal="center" vertical="center" wrapText="1"/>
    </xf>
    <xf numFmtId="0" fontId="483" fillId="603" borderId="520" xfId="0" applyFont="1" applyFill="1" applyBorder="1" applyAlignment="1">
      <alignment wrapText="1"/>
    </xf>
    <xf numFmtId="164" fontId="484" fillId="604" borderId="521" xfId="0" applyNumberFormat="1" applyFont="1" applyFill="1" applyBorder="1" applyAlignment="1">
      <alignment horizontal="center" vertical="center" wrapText="1"/>
    </xf>
    <xf numFmtId="0" fontId="485" fillId="605" borderId="0" xfId="0" applyFont="1" applyFill="1" applyAlignment="1">
      <alignment wrapText="1"/>
    </xf>
    <xf numFmtId="9" fontId="486" fillId="606" borderId="522" xfId="0" applyNumberFormat="1" applyFont="1" applyFill="1" applyBorder="1" applyAlignment="1">
      <alignment horizontal="center" vertical="center" wrapText="1"/>
    </xf>
    <xf numFmtId="0" fontId="487" fillId="607" borderId="523" xfId="0" applyFont="1" applyFill="1" applyBorder="1" applyAlignment="1">
      <alignment wrapText="1"/>
    </xf>
    <xf numFmtId="0" fontId="488" fillId="608" borderId="0" xfId="0" applyFont="1" applyFill="1" applyAlignment="1">
      <alignment horizontal="center" vertical="center" wrapText="1"/>
    </xf>
    <xf numFmtId="0" fontId="489" fillId="0" borderId="524" xfId="0" applyFont="1" applyBorder="1" applyAlignment="1">
      <alignment horizontal="center" vertical="center" wrapText="1"/>
    </xf>
    <xf numFmtId="0" fontId="490" fillId="609" borderId="525" xfId="0" applyFont="1" applyFill="1" applyBorder="1" applyAlignment="1">
      <alignment horizontal="center" vertical="center" wrapText="1"/>
    </xf>
    <xf numFmtId="0" fontId="0" fillId="0" borderId="526" xfId="0" applyBorder="1" applyAlignment="1">
      <alignment wrapText="1"/>
    </xf>
    <xf numFmtId="0" fontId="491" fillId="610" borderId="527" xfId="0" applyFont="1" applyFill="1" applyBorder="1" applyAlignment="1">
      <alignment horizontal="center" vertical="center" wrapText="1"/>
    </xf>
    <xf numFmtId="0" fontId="0" fillId="612" borderId="529" xfId="0" applyFill="1" applyBorder="1" applyAlignment="1">
      <alignment horizontal="center" vertical="center" wrapText="1"/>
    </xf>
    <xf numFmtId="0" fontId="0" fillId="613" borderId="530" xfId="0" applyFill="1" applyBorder="1" applyAlignment="1">
      <alignment horizontal="center" vertical="center" wrapText="1"/>
    </xf>
    <xf numFmtId="9" fontId="492" fillId="614" borderId="531" xfId="0" applyNumberFormat="1" applyFont="1" applyFill="1" applyBorder="1" applyAlignment="1">
      <alignment horizontal="center" vertical="center" wrapText="1"/>
    </xf>
    <xf numFmtId="0" fontId="0" fillId="615" borderId="532" xfId="0" applyFill="1" applyBorder="1" applyAlignment="1">
      <alignment horizontal="center" vertical="center" wrapText="1"/>
    </xf>
    <xf numFmtId="0" fontId="493" fillId="0" borderId="533" xfId="0" applyFont="1" applyBorder="1" applyAlignment="1">
      <alignment horizontal="center" vertical="center" wrapText="1"/>
    </xf>
    <xf numFmtId="9" fontId="0" fillId="616" borderId="0" xfId="0" applyNumberFormat="1" applyFill="1" applyAlignment="1">
      <alignment horizontal="center" vertical="center" wrapText="1"/>
    </xf>
    <xf numFmtId="0" fontId="494" fillId="617" borderId="534" xfId="0" applyFont="1" applyFill="1" applyBorder="1" applyAlignment="1">
      <alignment wrapText="1"/>
    </xf>
    <xf numFmtId="0" fontId="495" fillId="618" borderId="0" xfId="0" applyFont="1" applyFill="1" applyAlignment="1">
      <alignment horizontal="center" vertical="center" wrapText="1"/>
    </xf>
    <xf numFmtId="0" fontId="496" fillId="619" borderId="535" xfId="0" applyFont="1" applyFill="1" applyBorder="1" applyAlignment="1">
      <alignment horizontal="center" vertical="center" wrapText="1"/>
    </xf>
    <xf numFmtId="0" fontId="497" fillId="0" borderId="536" xfId="0" applyFont="1" applyBorder="1" applyAlignment="1">
      <alignment horizontal="center" vertical="center" wrapText="1"/>
    </xf>
    <xf numFmtId="0" fontId="0" fillId="620" borderId="537" xfId="0" applyFill="1" applyBorder="1" applyAlignment="1">
      <alignment wrapText="1"/>
    </xf>
    <xf numFmtId="0" fontId="498" fillId="621" borderId="538" xfId="0" applyFont="1" applyFill="1" applyBorder="1" applyAlignment="1">
      <alignment horizontal="center" vertical="center" wrapText="1"/>
    </xf>
    <xf numFmtId="0" fontId="499" fillId="623" borderId="540" xfId="0" applyFont="1" applyFill="1" applyBorder="1" applyAlignment="1">
      <alignment horizontal="center" vertical="center" wrapText="1"/>
    </xf>
    <xf numFmtId="0" fontId="500" fillId="624" borderId="0" xfId="0" applyFont="1" applyFill="1" applyAlignment="1">
      <alignment horizontal="center" vertical="center" wrapText="1"/>
    </xf>
    <xf numFmtId="9" fontId="501" fillId="625" borderId="541" xfId="0" applyNumberFormat="1" applyFont="1" applyFill="1" applyBorder="1" applyAlignment="1">
      <alignment horizontal="center" vertical="center" wrapText="1"/>
    </xf>
    <xf numFmtId="9" fontId="502" fillId="626" borderId="0" xfId="0" applyNumberFormat="1" applyFont="1" applyFill="1" applyAlignment="1">
      <alignment horizontal="center" vertical="center" wrapText="1"/>
    </xf>
    <xf numFmtId="0" fontId="503" fillId="627" borderId="542" xfId="0" applyFont="1" applyFill="1" applyBorder="1" applyAlignment="1">
      <alignment horizontal="center" vertical="center" wrapText="1"/>
    </xf>
    <xf numFmtId="0" fontId="504" fillId="628" borderId="543" xfId="0" applyFont="1" applyFill="1" applyBorder="1" applyAlignment="1">
      <alignment wrapText="1"/>
    </xf>
    <xf numFmtId="0" fontId="0" fillId="0" borderId="544" xfId="0" applyBorder="1" applyAlignment="1">
      <alignment horizontal="center" vertical="center" wrapText="1"/>
    </xf>
    <xf numFmtId="0" fontId="505" fillId="629" borderId="545" xfId="0" applyFont="1" applyFill="1" applyBorder="1" applyAlignment="1">
      <alignment horizontal="center" vertical="center" wrapText="1"/>
    </xf>
    <xf numFmtId="0" fontId="506" fillId="0" borderId="0" xfId="0" applyFont="1" applyAlignment="1">
      <alignment horizontal="center" vertical="center" wrapText="1"/>
    </xf>
    <xf numFmtId="0" fontId="507" fillId="0" borderId="546" xfId="0" applyFont="1" applyBorder="1" applyAlignment="1">
      <alignment horizontal="center" vertical="center" wrapText="1"/>
    </xf>
    <xf numFmtId="0" fontId="508" fillId="630" borderId="547" xfId="0" applyFont="1" applyFill="1" applyBorder="1" applyAlignment="1">
      <alignment horizontal="center" vertical="center" wrapText="1"/>
    </xf>
    <xf numFmtId="0" fontId="510" fillId="632" borderId="549" xfId="0" applyFont="1" applyFill="1" applyBorder="1" applyAlignment="1">
      <alignment wrapText="1"/>
    </xf>
    <xf numFmtId="0" fontId="511" fillId="633" borderId="0" xfId="0" applyFont="1" applyFill="1" applyAlignment="1">
      <alignment horizontal="center" vertical="center" wrapText="1"/>
    </xf>
    <xf numFmtId="0" fontId="512" fillId="634" borderId="550" xfId="0" applyFont="1" applyFill="1" applyBorder="1" applyAlignment="1">
      <alignment wrapText="1"/>
    </xf>
    <xf numFmtId="0" fontId="513" fillId="635" borderId="551" xfId="0" applyFont="1" applyFill="1" applyBorder="1" applyAlignment="1">
      <alignment horizontal="center" vertical="center" wrapText="1"/>
    </xf>
    <xf numFmtId="0" fontId="514" fillId="636" borderId="552" xfId="0" applyFont="1" applyFill="1" applyBorder="1" applyAlignment="1">
      <alignment horizontal="center" vertical="center" wrapText="1"/>
    </xf>
    <xf numFmtId="0" fontId="515" fillId="637" borderId="0" xfId="0" applyFont="1" applyFill="1" applyAlignment="1">
      <alignment horizontal="center" vertical="center" wrapText="1"/>
    </xf>
    <xf numFmtId="0" fontId="0" fillId="638" borderId="0" xfId="0" applyFill="1" applyAlignment="1">
      <alignment wrapText="1"/>
    </xf>
    <xf numFmtId="9" fontId="516" fillId="639" borderId="553" xfId="0" applyNumberFormat="1" applyFont="1" applyFill="1" applyBorder="1" applyAlignment="1">
      <alignment horizontal="center" vertical="center" wrapText="1"/>
    </xf>
    <xf numFmtId="0" fontId="517" fillId="640" borderId="0" xfId="0" applyFont="1" applyFill="1" applyAlignment="1">
      <alignment horizontal="center" vertical="center" wrapText="1"/>
    </xf>
    <xf numFmtId="0" fontId="518" fillId="642" borderId="555" xfId="0" applyFont="1" applyFill="1" applyBorder="1" applyAlignment="1">
      <alignment wrapText="1"/>
    </xf>
    <xf numFmtId="0" fontId="520" fillId="644" borderId="557" xfId="0" applyFont="1" applyFill="1" applyBorder="1" applyAlignment="1">
      <alignment horizontal="center" vertical="center" wrapText="1"/>
    </xf>
    <xf numFmtId="0" fontId="0" fillId="645" borderId="558" xfId="0" applyFill="1" applyBorder="1" applyAlignment="1">
      <alignment horizontal="center" vertical="center" wrapText="1"/>
    </xf>
    <xf numFmtId="164" fontId="521" fillId="0" borderId="0" xfId="0" applyNumberFormat="1" applyFont="1" applyAlignment="1">
      <alignment wrapText="1"/>
    </xf>
    <xf numFmtId="0" fontId="522" fillId="646" borderId="559" xfId="0" applyFont="1" applyFill="1" applyBorder="1" applyAlignment="1">
      <alignment horizontal="center" vertical="center" wrapText="1"/>
    </xf>
    <xf numFmtId="0" fontId="523" fillId="647" borderId="0" xfId="0" applyFont="1" applyFill="1" applyAlignment="1">
      <alignment horizontal="center" vertical="center" wrapText="1"/>
    </xf>
    <xf numFmtId="164" fontId="524" fillId="648" borderId="0" xfId="0" applyNumberFormat="1" applyFont="1" applyFill="1" applyAlignment="1">
      <alignment horizontal="center" vertical="center" wrapText="1"/>
    </xf>
    <xf numFmtId="9" fontId="525" fillId="649" borderId="0" xfId="0" applyNumberFormat="1" applyFont="1" applyFill="1" applyAlignment="1">
      <alignment horizontal="center" vertical="center" wrapText="1"/>
    </xf>
    <xf numFmtId="0" fontId="526" fillId="650" borderId="560" xfId="0" applyFont="1" applyFill="1" applyBorder="1" applyAlignment="1">
      <alignment horizontal="center" vertical="center" wrapText="1"/>
    </xf>
    <xf numFmtId="0" fontId="527" fillId="651" borderId="561" xfId="0" applyFont="1" applyFill="1" applyBorder="1" applyAlignment="1">
      <alignment horizontal="center" vertical="center" wrapText="1"/>
    </xf>
    <xf numFmtId="0" fontId="528" fillId="652" borderId="562" xfId="0" applyFont="1" applyFill="1" applyBorder="1" applyAlignment="1">
      <alignment horizontal="center" vertical="center" wrapText="1"/>
    </xf>
    <xf numFmtId="0" fontId="530" fillId="654" borderId="0" xfId="0" applyFont="1" applyFill="1" applyAlignment="1">
      <alignment horizontal="center" vertical="center" wrapText="1"/>
    </xf>
    <xf numFmtId="0" fontId="0" fillId="655" borderId="564" xfId="0" applyFill="1" applyBorder="1" applyAlignment="1">
      <alignment horizontal="center" vertical="center" wrapText="1"/>
    </xf>
    <xf numFmtId="9" fontId="0" fillId="656" borderId="565" xfId="0" applyNumberFormat="1" applyFill="1" applyBorder="1" applyAlignment="1">
      <alignment horizontal="center" vertical="center" wrapText="1"/>
    </xf>
    <xf numFmtId="0" fontId="531" fillId="657" borderId="566" xfId="0" applyFont="1" applyFill="1" applyBorder="1" applyAlignment="1">
      <alignment horizontal="center" vertical="center" wrapText="1"/>
    </xf>
    <xf numFmtId="0" fontId="532" fillId="0" borderId="567" xfId="0" applyFont="1" applyBorder="1" applyAlignment="1">
      <alignment horizontal="right" vertical="center" wrapText="1"/>
    </xf>
    <xf numFmtId="9" fontId="533" fillId="658" borderId="0" xfId="0" applyNumberFormat="1" applyFont="1" applyFill="1" applyAlignment="1">
      <alignment horizontal="center" vertical="center" wrapText="1"/>
    </xf>
    <xf numFmtId="0" fontId="535" fillId="660" borderId="569" xfId="0" applyFont="1" applyFill="1" applyBorder="1" applyAlignment="1">
      <alignment wrapText="1"/>
    </xf>
    <xf numFmtId="0" fontId="536" fillId="661" borderId="0" xfId="0" applyFont="1" applyFill="1" applyAlignment="1">
      <alignment wrapText="1"/>
    </xf>
    <xf numFmtId="0" fontId="0" fillId="662" borderId="0" xfId="0" applyFill="1" applyAlignment="1">
      <alignment horizontal="center" vertical="center" wrapText="1"/>
    </xf>
    <xf numFmtId="0" fontId="537" fillId="663" borderId="571" xfId="0" applyFont="1" applyFill="1" applyBorder="1" applyAlignment="1">
      <alignment horizontal="center" vertical="center" wrapText="1"/>
    </xf>
    <xf numFmtId="0" fontId="0" fillId="665" borderId="0" xfId="0" applyFill="1" applyAlignment="1">
      <alignment wrapText="1"/>
    </xf>
    <xf numFmtId="0" fontId="539" fillId="0" borderId="573" xfId="0" applyFont="1" applyBorder="1" applyAlignment="1">
      <alignment horizontal="center" vertical="center" wrapText="1"/>
    </xf>
    <xf numFmtId="0" fontId="0" fillId="0" borderId="575" xfId="0" applyBorder="1" applyAlignment="1">
      <alignment wrapText="1"/>
    </xf>
    <xf numFmtId="0" fontId="0" fillId="667" borderId="0" xfId="0" applyFill="1" applyAlignment="1">
      <alignment horizontal="center" vertical="center" wrapText="1"/>
    </xf>
    <xf numFmtId="0" fontId="541" fillId="0" borderId="576" xfId="0" applyFont="1" applyBorder="1" applyAlignment="1">
      <alignment horizontal="center" vertical="center" wrapText="1"/>
    </xf>
    <xf numFmtId="164" fontId="542" fillId="668" borderId="577" xfId="0" applyNumberFormat="1" applyFont="1" applyFill="1" applyBorder="1" applyAlignment="1">
      <alignment horizontal="center" vertical="center" wrapText="1"/>
    </xf>
    <xf numFmtId="0" fontId="543" fillId="0" borderId="578" xfId="0" applyFont="1" applyBorder="1" applyAlignment="1">
      <alignment horizontal="center" vertical="center" wrapText="1"/>
    </xf>
    <xf numFmtId="0" fontId="544" fillId="669" borderId="579" xfId="0" applyFont="1" applyFill="1" applyBorder="1" applyAlignment="1">
      <alignment horizontal="center" vertical="center" wrapText="1"/>
    </xf>
    <xf numFmtId="9" fontId="545" fillId="670" borderId="580" xfId="0" applyNumberFormat="1" applyFont="1" applyFill="1" applyBorder="1" applyAlignment="1">
      <alignment horizontal="center" vertical="center" wrapText="1"/>
    </xf>
    <xf numFmtId="0" fontId="546" fillId="671" borderId="581" xfId="0" applyFont="1" applyFill="1" applyBorder="1" applyAlignment="1">
      <alignment horizontal="center" vertical="center" wrapText="1"/>
    </xf>
    <xf numFmtId="0" fontId="547" fillId="672" borderId="582" xfId="0" applyFont="1" applyFill="1" applyBorder="1" applyAlignment="1">
      <alignment horizontal="center" vertical="center" wrapText="1"/>
    </xf>
    <xf numFmtId="0" fontId="548" fillId="673" borderId="583" xfId="0" applyFont="1" applyFill="1" applyBorder="1" applyAlignment="1">
      <alignment wrapText="1"/>
    </xf>
    <xf numFmtId="0" fontId="549" fillId="0" borderId="585" xfId="0" applyFont="1" applyBorder="1" applyAlignment="1">
      <alignment horizontal="center" vertical="center" wrapText="1"/>
    </xf>
    <xf numFmtId="0" fontId="0" fillId="675" borderId="586" xfId="0" applyFill="1" applyBorder="1" applyAlignment="1">
      <alignment wrapText="1"/>
    </xf>
    <xf numFmtId="0" fontId="550" fillId="677" borderId="0" xfId="0" applyFont="1" applyFill="1" applyAlignment="1">
      <alignment horizontal="center" vertical="center" wrapText="1"/>
    </xf>
    <xf numFmtId="0" fontId="551" fillId="678" borderId="588" xfId="0" applyFont="1" applyFill="1" applyBorder="1" applyAlignment="1">
      <alignment horizontal="center" vertical="center" wrapText="1"/>
    </xf>
    <xf numFmtId="4" fontId="0" fillId="680" borderId="0" xfId="0" applyNumberFormat="1" applyFill="1" applyAlignment="1">
      <alignment horizontal="center" vertical="center" wrapText="1"/>
    </xf>
    <xf numFmtId="0" fontId="553" fillId="681" borderId="590" xfId="0" applyFont="1" applyFill="1" applyBorder="1" applyAlignment="1">
      <alignment horizontal="center" vertical="center" wrapText="1"/>
    </xf>
    <xf numFmtId="4" fontId="554" fillId="682" borderId="0" xfId="0" applyNumberFormat="1" applyFont="1" applyFill="1" applyAlignment="1">
      <alignment horizontal="center" vertical="center" wrapText="1"/>
    </xf>
    <xf numFmtId="0" fontId="555" fillId="683" borderId="0" xfId="0" applyFont="1" applyFill="1" applyAlignment="1">
      <alignment horizontal="center" vertical="center" wrapText="1"/>
    </xf>
    <xf numFmtId="0" fontId="557" fillId="685" borderId="0" xfId="0" applyFont="1" applyFill="1" applyAlignment="1">
      <alignment horizontal="center" vertical="center" wrapText="1"/>
    </xf>
    <xf numFmtId="9" fontId="558" fillId="686" borderId="592" xfId="0" applyNumberFormat="1" applyFont="1" applyFill="1" applyBorder="1" applyAlignment="1">
      <alignment horizontal="center" vertical="center" wrapText="1"/>
    </xf>
    <xf numFmtId="9" fontId="0" fillId="687" borderId="0" xfId="0" applyNumberFormat="1" applyFill="1" applyAlignment="1">
      <alignment horizontal="center" vertical="center" wrapText="1"/>
    </xf>
    <xf numFmtId="0" fontId="559" fillId="689" borderId="594" xfId="0" applyFont="1" applyFill="1" applyBorder="1" applyAlignment="1">
      <alignment wrapText="1"/>
    </xf>
    <xf numFmtId="0" fontId="560" fillId="690" borderId="595" xfId="0" applyFont="1" applyFill="1" applyBorder="1" applyAlignment="1">
      <alignment wrapText="1"/>
    </xf>
    <xf numFmtId="9" fontId="0" fillId="692" borderId="0" xfId="0" applyNumberFormat="1" applyFill="1" applyAlignment="1">
      <alignment horizontal="center" vertical="center" wrapText="1"/>
    </xf>
    <xf numFmtId="164" fontId="562" fillId="693" borderId="597" xfId="0" applyNumberFormat="1" applyFont="1" applyFill="1" applyBorder="1" applyAlignment="1">
      <alignment wrapText="1"/>
    </xf>
    <xf numFmtId="0" fontId="563" fillId="694" borderId="598" xfId="0" applyFont="1" applyFill="1" applyBorder="1" applyAlignment="1">
      <alignment horizontal="center" vertical="center" wrapText="1"/>
    </xf>
    <xf numFmtId="0" fontId="0" fillId="695" borderId="599" xfId="0" applyFill="1" applyBorder="1" applyAlignment="1">
      <alignment wrapText="1"/>
    </xf>
    <xf numFmtId="0" fontId="565" fillId="697" borderId="601" xfId="0" applyFont="1" applyFill="1" applyBorder="1" applyAlignment="1">
      <alignment horizontal="center" vertical="center" wrapText="1"/>
    </xf>
    <xf numFmtId="0" fontId="566" fillId="698" borderId="602" xfId="0" applyFont="1" applyFill="1" applyBorder="1" applyAlignment="1">
      <alignment wrapText="1"/>
    </xf>
    <xf numFmtId="0" fontId="567" fillId="699" borderId="603" xfId="0" applyFont="1" applyFill="1" applyBorder="1" applyAlignment="1">
      <alignment horizontal="center" vertical="center" wrapText="1"/>
    </xf>
    <xf numFmtId="0" fontId="568" fillId="700" borderId="604" xfId="0" applyFont="1" applyFill="1" applyBorder="1" applyAlignment="1">
      <alignment horizontal="center" vertical="center" wrapText="1"/>
    </xf>
    <xf numFmtId="0" fontId="569" fillId="701" borderId="605" xfId="0" applyFont="1" applyFill="1" applyBorder="1" applyAlignment="1">
      <alignment horizontal="center" vertical="center" wrapText="1"/>
    </xf>
    <xf numFmtId="0" fontId="570" fillId="702" borderId="606" xfId="0" applyFont="1" applyFill="1" applyBorder="1" applyAlignment="1">
      <alignment horizontal="center" vertical="center" wrapText="1"/>
    </xf>
    <xf numFmtId="0" fontId="0" fillId="0" borderId="607" xfId="0" applyBorder="1" applyAlignment="1">
      <alignment wrapText="1"/>
    </xf>
    <xf numFmtId="0" fontId="571" fillId="703" borderId="608" xfId="0" applyFont="1" applyFill="1" applyBorder="1" applyAlignment="1">
      <alignment horizontal="center" vertical="center" wrapText="1"/>
    </xf>
    <xf numFmtId="0" fontId="573" fillId="705" borderId="610" xfId="0" applyFont="1" applyFill="1" applyBorder="1" applyAlignment="1">
      <alignment wrapText="1"/>
    </xf>
    <xf numFmtId="0" fontId="574" fillId="0" borderId="612" xfId="0" applyFont="1" applyBorder="1" applyAlignment="1">
      <alignment horizontal="center" vertical="center" wrapText="1"/>
    </xf>
    <xf numFmtId="0" fontId="575" fillId="707" borderId="613" xfId="0" applyFont="1" applyFill="1" applyBorder="1" applyAlignment="1">
      <alignment horizontal="center" vertical="center" wrapText="1"/>
    </xf>
    <xf numFmtId="0" fontId="0" fillId="708" borderId="0" xfId="0" applyFill="1" applyAlignment="1">
      <alignment wrapText="1"/>
    </xf>
    <xf numFmtId="0" fontId="576" fillId="709" borderId="0" xfId="0" applyFont="1" applyFill="1" applyAlignment="1">
      <alignment horizontal="center" vertical="center" wrapText="1"/>
    </xf>
    <xf numFmtId="0" fontId="577" fillId="710" borderId="614" xfId="0" applyFont="1" applyFill="1" applyBorder="1" applyAlignment="1">
      <alignment horizontal="center" vertical="center" wrapText="1"/>
    </xf>
    <xf numFmtId="9" fontId="578" fillId="711" borderId="615" xfId="0" applyNumberFormat="1" applyFont="1" applyFill="1" applyBorder="1" applyAlignment="1">
      <alignment horizontal="center" vertical="center" wrapText="1"/>
    </xf>
    <xf numFmtId="0" fontId="579" fillId="712" borderId="616" xfId="0" applyFont="1" applyFill="1" applyBorder="1" applyAlignment="1">
      <alignment horizontal="center" vertical="center" wrapText="1"/>
    </xf>
    <xf numFmtId="0" fontId="580" fillId="713" borderId="617" xfId="0" applyFont="1" applyFill="1" applyBorder="1" applyAlignment="1">
      <alignment horizontal="center" vertical="center" wrapText="1"/>
    </xf>
    <xf numFmtId="0" fontId="0" fillId="0" borderId="618" xfId="0" applyBorder="1" applyAlignment="1">
      <alignment horizontal="center" vertical="center" wrapText="1"/>
    </xf>
    <xf numFmtId="0" fontId="581" fillId="714" borderId="619" xfId="0" applyFont="1" applyFill="1" applyBorder="1" applyAlignment="1">
      <alignment horizontal="center" vertical="center" wrapText="1"/>
    </xf>
    <xf numFmtId="164" fontId="582" fillId="715" borderId="0" xfId="0" applyNumberFormat="1" applyFont="1" applyFill="1" applyAlignment="1">
      <alignment horizontal="center" vertical="center" wrapText="1"/>
    </xf>
    <xf numFmtId="0" fontId="583" fillId="716" borderId="620" xfId="0" applyFont="1" applyFill="1" applyBorder="1" applyAlignment="1">
      <alignment horizontal="center" vertical="center" wrapText="1"/>
    </xf>
    <xf numFmtId="0" fontId="0" fillId="0" borderId="621" xfId="0" applyBorder="1" applyAlignment="1">
      <alignment horizontal="center" vertical="center" wrapText="1"/>
    </xf>
    <xf numFmtId="0" fontId="584" fillId="717" borderId="0" xfId="0" applyFont="1" applyFill="1" applyAlignment="1">
      <alignment horizontal="center" vertical="center" wrapText="1"/>
    </xf>
    <xf numFmtId="0" fontId="586" fillId="718" borderId="0" xfId="0" applyFont="1" applyFill="1" applyAlignment="1">
      <alignment horizontal="center" vertical="center" wrapText="1"/>
    </xf>
    <xf numFmtId="0" fontId="587" fillId="719" borderId="623" xfId="0" applyFont="1" applyFill="1" applyBorder="1" applyAlignment="1">
      <alignment horizontal="center" vertical="center" wrapText="1"/>
    </xf>
    <xf numFmtId="0" fontId="0" fillId="720" borderId="624" xfId="0" applyFill="1" applyBorder="1" applyAlignment="1">
      <alignment horizontal="center" vertical="center" wrapText="1"/>
    </xf>
    <xf numFmtId="0" fontId="588" fillId="0" borderId="625" xfId="0" applyFont="1" applyBorder="1" applyAlignment="1">
      <alignment horizontal="center" vertical="center" wrapText="1"/>
    </xf>
    <xf numFmtId="4" fontId="0" fillId="721" borderId="626" xfId="0" applyNumberFormat="1" applyFill="1" applyBorder="1" applyAlignment="1">
      <alignment horizontal="center" vertical="center" wrapText="1"/>
    </xf>
    <xf numFmtId="0" fontId="589" fillId="0" borderId="627" xfId="0" applyFont="1" applyBorder="1" applyAlignment="1">
      <alignment horizontal="center" vertical="center" wrapText="1"/>
    </xf>
    <xf numFmtId="0" fontId="368" fillId="454" borderId="390" xfId="0" applyFont="1" applyFill="1" applyBorder="1" applyAlignment="1">
      <alignment horizontal="center" vertical="center" wrapText="1"/>
    </xf>
    <xf numFmtId="0" fontId="288" fillId="352" borderId="316" xfId="0" applyFont="1" applyFill="1" applyBorder="1" applyAlignment="1">
      <alignment horizontal="center" vertical="center" wrapText="1"/>
    </xf>
    <xf numFmtId="0" fontId="68" fillId="83" borderId="79" xfId="0" applyFont="1" applyFill="1" applyBorder="1" applyAlignment="1">
      <alignment horizontal="center" vertical="center" wrapText="1"/>
    </xf>
    <xf numFmtId="0" fontId="97" fillId="119" borderId="107" xfId="0" applyFont="1" applyFill="1" applyBorder="1" applyAlignment="1">
      <alignment horizontal="center" vertical="center" wrapText="1"/>
    </xf>
    <xf numFmtId="0" fontId="0" fillId="0" borderId="403" xfId="0" applyBorder="1" applyAlignment="1">
      <alignment horizontal="center" vertical="center" wrapText="1"/>
    </xf>
    <xf numFmtId="0" fontId="0" fillId="0" borderId="151" xfId="0" applyBorder="1" applyAlignment="1">
      <alignment horizontal="center" vertical="center" wrapText="1"/>
    </xf>
    <xf numFmtId="0" fontId="113" fillId="139" borderId="123" xfId="0" applyFont="1" applyFill="1" applyBorder="1" applyAlignment="1">
      <alignment horizontal="center" vertical="center" wrapText="1"/>
    </xf>
    <xf numFmtId="0" fontId="0" fillId="0" borderId="618" xfId="0" applyBorder="1" applyAlignment="1">
      <alignment horizontal="center" vertical="center" wrapText="1"/>
    </xf>
    <xf numFmtId="0" fontId="157" fillId="192" borderId="174" xfId="0" applyFont="1" applyFill="1" applyBorder="1" applyAlignment="1">
      <alignment horizontal="center" vertical="center" wrapText="1"/>
    </xf>
    <xf numFmtId="0" fontId="0" fillId="0" borderId="105" xfId="0" applyBorder="1" applyAlignment="1">
      <alignment horizontal="center" vertical="center" wrapText="1"/>
    </xf>
    <xf numFmtId="0" fontId="561" fillId="691" borderId="596" xfId="0" applyFont="1" applyFill="1" applyBorder="1" applyAlignment="1">
      <alignment horizontal="center" vertical="center" wrapText="1"/>
    </xf>
    <xf numFmtId="0" fontId="0" fillId="0" borderId="8" xfId="0" applyBorder="1" applyAlignment="1">
      <alignment horizontal="center" vertical="center" wrapText="1"/>
    </xf>
    <xf numFmtId="0" fontId="540" fillId="666" borderId="574" xfId="0" applyFont="1" applyFill="1" applyBorder="1" applyAlignment="1">
      <alignment horizontal="center" vertical="center" wrapText="1"/>
    </xf>
    <xf numFmtId="0" fontId="0" fillId="0" borderId="0" xfId="0" applyAlignment="1">
      <alignment horizontal="center" vertical="center" wrapText="1"/>
    </xf>
    <xf numFmtId="0" fontId="0" fillId="0" borderId="621" xfId="0" applyBorder="1" applyAlignment="1">
      <alignment horizontal="center" vertical="center" wrapText="1"/>
    </xf>
    <xf numFmtId="0" fontId="538" fillId="664" borderId="572" xfId="0" applyFont="1" applyFill="1" applyBorder="1" applyAlignment="1">
      <alignment horizontal="center" vertical="center" wrapText="1"/>
    </xf>
    <xf numFmtId="0" fontId="0" fillId="0" borderId="414" xfId="0" applyBorder="1" applyAlignment="1">
      <alignment horizontal="center" vertical="center" wrapText="1"/>
    </xf>
    <xf numFmtId="0" fontId="534" fillId="659" borderId="568" xfId="0" applyFont="1" applyFill="1" applyBorder="1" applyAlignment="1">
      <alignment horizontal="center" vertical="center" wrapText="1"/>
    </xf>
    <xf numFmtId="0" fontId="196" fillId="240" borderId="218" xfId="0" applyFont="1" applyFill="1" applyBorder="1" applyAlignment="1">
      <alignment horizontal="center" vertical="center" wrapText="1"/>
    </xf>
    <xf numFmtId="0" fontId="253" fillId="301" borderId="272" xfId="0" applyFont="1" applyFill="1" applyBorder="1" applyAlignment="1">
      <alignment horizontal="center" vertical="center" wrapText="1"/>
    </xf>
    <xf numFmtId="0" fontId="0" fillId="86" borderId="0" xfId="0" applyFill="1" applyAlignment="1">
      <alignment horizontal="center" vertical="center" wrapText="1"/>
    </xf>
    <xf numFmtId="0" fontId="0" fillId="674" borderId="584" xfId="0" applyFill="1" applyBorder="1" applyAlignment="1">
      <alignment horizontal="center" vertical="center" wrapText="1"/>
    </xf>
    <xf numFmtId="0" fontId="275" fillId="334" borderId="302" xfId="0" applyFont="1" applyFill="1" applyBorder="1" applyAlignment="1">
      <alignment horizontal="center" vertical="center" wrapText="1"/>
    </xf>
    <xf numFmtId="0" fontId="57" fillId="68" borderId="66" xfId="0" applyFont="1" applyFill="1" applyBorder="1" applyAlignment="1">
      <alignment horizontal="center" vertical="center" wrapText="1"/>
    </xf>
    <xf numFmtId="0" fontId="328" fillId="406" borderId="0" xfId="0" applyFont="1" applyFill="1" applyAlignment="1">
      <alignment horizontal="center" vertical="center" wrapText="1"/>
    </xf>
    <xf numFmtId="0" fontId="377" fillId="467" borderId="400" xfId="0" applyFont="1" applyFill="1" applyBorder="1" applyAlignment="1">
      <alignment horizontal="center" vertical="center" wrapText="1"/>
    </xf>
    <xf numFmtId="0" fontId="16" fillId="22" borderId="21" xfId="0" applyFont="1" applyFill="1" applyBorder="1" applyAlignment="1">
      <alignment horizontal="center" vertical="center" wrapText="1"/>
    </xf>
    <xf numFmtId="0" fontId="0" fillId="688" borderId="593" xfId="0" applyFill="1" applyBorder="1" applyAlignment="1">
      <alignment horizontal="center" vertical="center" wrapText="1"/>
    </xf>
    <xf numFmtId="0" fontId="0" fillId="320" borderId="291" xfId="0" applyFill="1" applyBorder="1" applyAlignment="1">
      <alignment horizontal="center" vertical="center" wrapText="1"/>
    </xf>
    <xf numFmtId="0" fontId="264" fillId="315" borderId="286" xfId="0" applyFont="1" applyFill="1" applyBorder="1" applyAlignment="1">
      <alignment horizontal="center" vertical="center" wrapText="1"/>
    </xf>
    <xf numFmtId="0" fontId="257" fillId="305" borderId="275" xfId="0" applyFont="1" applyFill="1" applyBorder="1" applyAlignment="1">
      <alignment horizontal="center" vertical="center" wrapText="1"/>
    </xf>
    <xf numFmtId="0" fontId="0" fillId="248" borderId="0" xfId="0" applyFill="1" applyAlignment="1">
      <alignment horizontal="center" vertical="center" wrapText="1"/>
    </xf>
    <xf numFmtId="0" fontId="0" fillId="471" borderId="406" xfId="0" applyFill="1" applyBorder="1" applyAlignment="1">
      <alignment horizontal="center" vertical="center" wrapText="1"/>
    </xf>
    <xf numFmtId="0" fontId="572" fillId="704" borderId="609" xfId="0" applyFont="1" applyFill="1" applyBorder="1" applyAlignment="1">
      <alignment horizontal="center" vertical="center" wrapText="1"/>
    </xf>
    <xf numFmtId="0" fontId="447" fillId="557" borderId="477" xfId="0" applyFont="1" applyFill="1" applyBorder="1" applyAlignment="1">
      <alignment horizontal="center" vertical="center" wrapText="1"/>
    </xf>
    <xf numFmtId="0" fontId="0" fillId="408" borderId="0" xfId="0" applyFill="1" applyAlignment="1">
      <alignment horizontal="center" vertical="center" wrapText="1"/>
    </xf>
    <xf numFmtId="0" fontId="0" fillId="545" borderId="469" xfId="0" applyFill="1" applyBorder="1" applyAlignment="1">
      <alignment horizontal="center" vertical="center" wrapText="1"/>
    </xf>
    <xf numFmtId="0" fontId="466" fillId="584" borderId="502" xfId="0" applyFont="1" applyFill="1" applyBorder="1" applyAlignment="1">
      <alignment horizontal="center" vertical="center" wrapText="1"/>
    </xf>
    <xf numFmtId="0" fontId="0" fillId="594" borderId="512" xfId="0" applyFill="1" applyBorder="1" applyAlignment="1">
      <alignment horizontal="center" vertical="center" wrapText="1"/>
    </xf>
    <xf numFmtId="0" fontId="261" fillId="311" borderId="281" xfId="0" applyFont="1" applyFill="1" applyBorder="1" applyAlignment="1">
      <alignment horizontal="center" vertical="center" wrapText="1"/>
    </xf>
    <xf numFmtId="0" fontId="355" fillId="439" borderId="379" xfId="0" applyFont="1" applyFill="1" applyBorder="1" applyAlignment="1">
      <alignment horizontal="center" vertical="center" wrapText="1"/>
    </xf>
    <xf numFmtId="0" fontId="509" fillId="631" borderId="548" xfId="0" applyFont="1" applyFill="1" applyBorder="1" applyAlignment="1">
      <alignment horizontal="center" vertical="center" wrapText="1"/>
    </xf>
    <xf numFmtId="0" fontId="556" fillId="684" borderId="591" xfId="0" applyFont="1" applyFill="1" applyBorder="1" applyAlignment="1">
      <alignment horizontal="center" vertical="center" wrapText="1"/>
    </xf>
    <xf numFmtId="0" fontId="423" fillId="523" borderId="0" xfId="0" applyFont="1" applyFill="1" applyAlignment="1">
      <alignment horizontal="center" vertical="center" wrapText="1"/>
    </xf>
    <xf numFmtId="0" fontId="47" fillId="53" borderId="52" xfId="0" applyFont="1" applyFill="1" applyBorder="1" applyAlignment="1">
      <alignment horizontal="center" vertical="center" wrapText="1"/>
    </xf>
    <xf numFmtId="0" fontId="180" fillId="221" borderId="201" xfId="0" applyFont="1" applyFill="1" applyBorder="1" applyAlignment="1">
      <alignment horizontal="center" vertical="center" wrapText="1"/>
    </xf>
    <xf numFmtId="0" fontId="474" fillId="591" borderId="508" xfId="0" applyFont="1" applyFill="1" applyBorder="1" applyAlignment="1">
      <alignment horizontal="center" vertical="center" wrapText="1"/>
    </xf>
    <xf numFmtId="0" fontId="0" fillId="503" borderId="0" xfId="0" applyFill="1" applyAlignment="1">
      <alignment horizontal="center" vertical="center" wrapText="1"/>
    </xf>
    <xf numFmtId="0" fontId="0" fillId="593" borderId="510" xfId="0" applyFill="1" applyBorder="1" applyAlignment="1">
      <alignment horizontal="center" vertical="center" wrapText="1"/>
    </xf>
    <xf numFmtId="0" fontId="212" fillId="260" borderId="0" xfId="0" applyFont="1" applyFill="1" applyAlignment="1">
      <alignment horizontal="center" vertical="center" wrapText="1"/>
    </xf>
    <xf numFmtId="0" fontId="404" fillId="500" borderId="432" xfId="0" applyFont="1" applyFill="1" applyBorder="1" applyAlignment="1">
      <alignment horizontal="center" vertical="center" wrapText="1"/>
    </xf>
    <xf numFmtId="0" fontId="0" fillId="185" borderId="167" xfId="0" applyFill="1" applyBorder="1" applyAlignment="1">
      <alignment horizontal="center" vertical="center" wrapText="1"/>
    </xf>
    <xf numFmtId="0" fontId="0" fillId="641" borderId="554" xfId="0" applyFill="1" applyBorder="1" applyAlignment="1">
      <alignment horizontal="center" vertical="center" wrapText="1"/>
    </xf>
    <xf numFmtId="0" fontId="351" fillId="436" borderId="0" xfId="0" applyFont="1" applyFill="1" applyAlignment="1">
      <alignment horizontal="center" vertical="center" wrapText="1"/>
    </xf>
    <xf numFmtId="0" fontId="155" fillId="188" borderId="169" xfId="0" applyFont="1" applyFill="1" applyBorder="1" applyAlignment="1">
      <alignment horizontal="center" vertical="center" wrapText="1"/>
    </xf>
    <xf numFmtId="0" fontId="372" fillId="460" borderId="0" xfId="0" applyFont="1" applyFill="1" applyAlignment="1">
      <alignment horizontal="center" vertical="center" wrapText="1"/>
    </xf>
    <xf numFmtId="0" fontId="421" fillId="521" borderId="448" xfId="0" applyFont="1" applyFill="1" applyBorder="1" applyAlignment="1">
      <alignment horizontal="center" vertical="center" wrapText="1"/>
    </xf>
    <xf numFmtId="0" fontId="564" fillId="696" borderId="600" xfId="0" applyFont="1" applyFill="1" applyBorder="1" applyAlignment="1">
      <alignment horizontal="center" vertical="center" wrapText="1"/>
    </xf>
    <xf numFmtId="0" fontId="176" fillId="217" borderId="198" xfId="0" applyFont="1" applyFill="1" applyBorder="1" applyAlignment="1">
      <alignment horizontal="center" vertical="center" wrapText="1"/>
    </xf>
    <xf numFmtId="0" fontId="41" fillId="46" borderId="44" xfId="0" applyFont="1" applyFill="1" applyBorder="1" applyAlignment="1">
      <alignment horizontal="center" vertical="center" wrapText="1"/>
    </xf>
    <xf numFmtId="0" fontId="144" fillId="174" borderId="157" xfId="0" applyFont="1" applyFill="1" applyBorder="1" applyAlignment="1">
      <alignment horizontal="center" vertical="center" wrapText="1"/>
    </xf>
    <xf numFmtId="0" fontId="0" fillId="497" borderId="429" xfId="0" applyFill="1" applyBorder="1" applyAlignment="1">
      <alignment horizontal="center" vertical="center" wrapText="1"/>
    </xf>
    <xf numFmtId="0" fontId="0" fillId="706" borderId="611" xfId="0" applyFill="1" applyBorder="1" applyAlignment="1">
      <alignment horizontal="center" vertical="center" wrapText="1"/>
    </xf>
    <xf numFmtId="0" fontId="348" fillId="432" borderId="374" xfId="0" applyFont="1" applyFill="1" applyBorder="1" applyAlignment="1">
      <alignment horizontal="center" vertical="center" wrapText="1"/>
    </xf>
    <xf numFmtId="0" fontId="0" fillId="189" borderId="170" xfId="0" applyFill="1" applyBorder="1" applyAlignment="1">
      <alignment horizontal="center" vertical="center" wrapText="1"/>
    </xf>
    <xf numFmtId="0" fontId="464" fillId="581" borderId="499" xfId="0" applyFont="1" applyFill="1" applyBorder="1" applyAlignment="1">
      <alignment horizontal="center" vertical="center" wrapText="1"/>
    </xf>
    <xf numFmtId="0" fontId="88" fillId="0" borderId="100" xfId="0" applyFont="1" applyBorder="1" applyAlignment="1">
      <alignment horizontal="center" vertical="center" wrapText="1"/>
    </xf>
    <xf numFmtId="0" fontId="585" fillId="0" borderId="622" xfId="0" applyFont="1" applyBorder="1" applyAlignment="1">
      <alignment horizontal="center" vertical="center" wrapText="1"/>
    </xf>
    <xf numFmtId="0" fontId="0" fillId="267" borderId="239" xfId="0" applyFill="1" applyBorder="1" applyAlignment="1">
      <alignment horizontal="center" vertical="center" wrapText="1"/>
    </xf>
    <xf numFmtId="0" fontId="0" fillId="611" borderId="528" xfId="0" applyFill="1" applyBorder="1" applyAlignment="1">
      <alignment horizontal="center" vertical="center" wrapText="1"/>
    </xf>
    <xf numFmtId="0" fontId="60" fillId="72" borderId="71" xfId="0" applyFont="1" applyFill="1" applyBorder="1" applyAlignment="1">
      <alignment horizontal="center" vertical="center" wrapText="1"/>
    </xf>
    <xf numFmtId="0" fontId="192" fillId="236" borderId="214" xfId="0" applyFont="1" applyFill="1" applyBorder="1" applyAlignment="1">
      <alignment horizontal="center" vertical="center" wrapText="1"/>
    </xf>
    <xf numFmtId="0" fontId="0" fillId="0" borderId="259" xfId="0" applyBorder="1" applyAlignment="1">
      <alignment horizontal="center" vertical="center" wrapText="1"/>
    </xf>
    <xf numFmtId="0" fontId="0" fillId="622" borderId="539" xfId="0" applyFill="1" applyBorder="1" applyAlignment="1">
      <alignment horizontal="center" vertical="center" wrapText="1"/>
    </xf>
    <xf numFmtId="0" fontId="0" fillId="676" borderId="587" xfId="0" applyFill="1" applyBorder="1" applyAlignment="1">
      <alignment horizontal="center" vertical="center" wrapText="1"/>
    </xf>
    <xf numFmtId="0" fontId="0" fillId="55" borderId="54" xfId="0" applyFill="1" applyBorder="1" applyAlignment="1">
      <alignment horizontal="center" vertical="center" wrapText="1"/>
    </xf>
    <xf numFmtId="0" fontId="408" fillId="505" borderId="436" xfId="0" applyFont="1" applyFill="1" applyBorder="1" applyAlignment="1">
      <alignment horizontal="center" vertical="center"/>
    </xf>
    <xf numFmtId="0" fontId="467" fillId="585" borderId="503" xfId="0" applyFont="1" applyFill="1" applyBorder="1" applyAlignment="1">
      <alignment horizontal="center" vertical="center"/>
    </xf>
    <xf numFmtId="0" fontId="0" fillId="0" borderId="570" xfId="0" applyBorder="1" applyAlignment="1">
      <alignment horizontal="center" vertical="center" wrapText="1"/>
    </xf>
    <xf numFmtId="0" fontId="49" fillId="56" borderId="55" xfId="0" applyFont="1" applyFill="1" applyBorder="1" applyAlignment="1">
      <alignment horizontal="center" vertical="center"/>
    </xf>
    <xf numFmtId="0" fontId="0" fillId="527" borderId="454" xfId="0" applyFill="1" applyBorder="1" applyAlignment="1">
      <alignment horizontal="center" vertical="center" wrapText="1"/>
    </xf>
    <xf numFmtId="0" fontId="0" fillId="24" borderId="24" xfId="0" applyFill="1" applyBorder="1" applyAlignment="1">
      <alignment horizontal="center" vertical="center" wrapText="1"/>
    </xf>
    <xf numFmtId="0" fontId="519" fillId="643" borderId="556" xfId="0" applyFont="1" applyFill="1" applyBorder="1" applyAlignment="1">
      <alignment horizontal="center" vertical="center"/>
    </xf>
    <xf numFmtId="0" fontId="0" fillId="0" borderId="495" xfId="0" applyBorder="1" applyAlignment="1">
      <alignment horizontal="center" vertical="center" wrapText="1"/>
    </xf>
    <xf numFmtId="0" fontId="381" fillId="470" borderId="405" xfId="0" applyFont="1" applyFill="1" applyBorder="1" applyAlignment="1">
      <alignment horizontal="center" vertical="center" wrapText="1"/>
    </xf>
    <xf numFmtId="0" fontId="444" fillId="555" borderId="0" xfId="0" applyFont="1" applyFill="1" applyAlignment="1">
      <alignment horizontal="center" vertical="center" wrapText="1"/>
    </xf>
    <xf numFmtId="0" fontId="11" fillId="14" borderId="12" xfId="0" applyFont="1" applyFill="1" applyBorder="1" applyAlignment="1">
      <alignment horizontal="center" vertical="center" wrapText="1"/>
    </xf>
    <xf numFmtId="0" fontId="199" fillId="243" borderId="220" xfId="0" applyFont="1" applyFill="1" applyBorder="1" applyAlignment="1">
      <alignment wrapText="1"/>
    </xf>
    <xf numFmtId="0" fontId="127" fillId="152" borderId="137" xfId="0" applyFont="1" applyFill="1" applyBorder="1" applyAlignment="1">
      <alignment wrapText="1"/>
    </xf>
    <xf numFmtId="0" fontId="0" fillId="96" borderId="89" xfId="0" applyFill="1" applyBorder="1" applyAlignment="1">
      <alignment wrapText="1"/>
    </xf>
    <xf numFmtId="0" fontId="0" fillId="281" borderId="253" xfId="0" applyFill="1" applyBorder="1" applyAlignment="1">
      <alignment wrapText="1"/>
    </xf>
    <xf numFmtId="0" fontId="0" fillId="165" borderId="148" xfId="0" applyFill="1" applyBorder="1" applyAlignment="1">
      <alignment wrapText="1"/>
    </xf>
    <xf numFmtId="0" fontId="198" fillId="242" borderId="219" xfId="0" applyFont="1" applyFill="1" applyBorder="1" applyAlignment="1">
      <alignment horizontal="center" vertical="center" wrapText="1"/>
    </xf>
    <xf numFmtId="0" fontId="276" fillId="336" borderId="304" xfId="0" applyFont="1" applyFill="1" applyBorder="1" applyAlignment="1">
      <alignment horizontal="center" vertical="center" wrapText="1"/>
    </xf>
    <xf numFmtId="0" fontId="260" fillId="310" borderId="279" xfId="0" applyFont="1" applyFill="1" applyBorder="1" applyAlignment="1">
      <alignment horizontal="center" vertical="center" wrapText="1"/>
    </xf>
    <xf numFmtId="0" fontId="171" fillId="211" borderId="191" xfId="0" applyFont="1" applyFill="1" applyBorder="1" applyAlignment="1">
      <alignment horizontal="center" vertical="center" wrapText="1"/>
    </xf>
    <xf numFmtId="0" fontId="552" fillId="679" borderId="589" xfId="0" applyFont="1" applyFill="1" applyBorder="1" applyAlignment="1">
      <alignment horizontal="center" vertical="center" wrapText="1"/>
    </xf>
    <xf numFmtId="0" fontId="334" fillId="415" borderId="360" xfId="0" applyFont="1" applyFill="1" applyBorder="1" applyAlignment="1">
      <alignment horizontal="center" vertical="center" wrapText="1"/>
    </xf>
    <xf numFmtId="0" fontId="0" fillId="4" borderId="2" xfId="0" applyFill="1" applyBorder="1" applyAlignment="1">
      <alignment horizontal="center" vertical="center" wrapText="1"/>
    </xf>
    <xf numFmtId="0" fontId="69" fillId="84" borderId="80" xfId="0" applyFont="1" applyFill="1" applyBorder="1" applyAlignment="1">
      <alignment horizontal="center" vertical="center" wrapText="1"/>
    </xf>
    <xf numFmtId="0" fontId="0" fillId="8" borderId="7" xfId="0" applyFill="1" applyBorder="1" applyAlignment="1">
      <alignment horizontal="center" vertical="center" wrapText="1"/>
    </xf>
    <xf numFmtId="0" fontId="0" fillId="366" borderId="326" xfId="0" applyFill="1" applyBorder="1" applyAlignment="1">
      <alignment horizontal="center" vertical="center" wrapText="1"/>
    </xf>
    <xf numFmtId="0" fontId="529" fillId="653" borderId="563" xfId="0" applyFont="1" applyFill="1" applyBorder="1" applyAlignment="1">
      <alignment horizontal="center" vertical="center"/>
    </xf>
    <xf numFmtId="0" fontId="163" fillId="201" borderId="183" xfId="0" applyFont="1" applyFill="1" applyBorder="1" applyAlignment="1">
      <alignment horizontal="center" vertical="center"/>
    </xf>
    <xf numFmtId="0" fontId="335" fillId="416" borderId="361" xfId="0" applyFont="1" applyFill="1" applyBorder="1" applyAlignment="1">
      <alignment horizontal="center" vertical="center" wrapText="1"/>
    </xf>
    <xf numFmtId="0" fontId="30" fillId="0" borderId="35" xfId="0" applyFont="1" applyBorder="1" applyAlignment="1">
      <alignment horizontal="left" vertical="center" wrapText="1"/>
    </xf>
    <xf numFmtId="0" fontId="15" fillId="0" borderId="0" xfId="0" applyFont="1" applyAlignment="1">
      <alignment horizontal="left" wrapText="1"/>
    </xf>
    <xf numFmtId="0" fontId="0" fillId="6" borderId="4" xfId="0" applyFill="1" applyBorder="1" applyAlignment="1">
      <alignment horizontal="center" wrapText="1"/>
    </xf>
    <xf numFmtId="0" fontId="0" fillId="342" borderId="310" xfId="0" applyFill="1" applyBorder="1" applyAlignment="1">
      <alignment horizontal="center" wrapText="1"/>
    </xf>
    <xf numFmtId="0" fontId="0" fillId="140" borderId="124" xfId="0" applyFill="1" applyBorder="1" applyAlignment="1">
      <alignment horizontal="center" wrapText="1"/>
    </xf>
    <xf numFmtId="0" fontId="0" fillId="427" borderId="370" xfId="0" applyFill="1" applyBorder="1" applyAlignment="1">
      <alignment vertical="center" wrapText="1"/>
    </xf>
    <xf numFmtId="0" fontId="0" fillId="80" borderId="76" xfId="0" applyFill="1" applyBorder="1" applyAlignment="1">
      <alignment vertical="center" wrapText="1"/>
    </xf>
    <xf numFmtId="0" fontId="0" fillId="205" borderId="187" xfId="0" applyFill="1" applyBorder="1" applyAlignment="1">
      <alignment vertical="center" wrapText="1"/>
    </xf>
  </cellXfs>
  <cellStyles count="1">
    <cellStyle name="Normal" xfId="0" builtinId="0"/>
  </cellStyles>
  <dxfs count="24">
    <dxf>
      <font>
        <color rgb="FF0000FF"/>
      </font>
      <fill>
        <patternFill patternType="solid">
          <bgColor rgb="FFCFE2F3"/>
        </patternFill>
      </fill>
    </dxf>
    <dxf>
      <font>
        <color rgb="FF5B0F00"/>
      </font>
      <fill>
        <patternFill patternType="solid">
          <bgColor rgb="FFE06666"/>
        </patternFill>
      </fill>
    </dxf>
    <dxf>
      <font>
        <color rgb="FF0000FF"/>
      </font>
      <fill>
        <patternFill patternType="solid">
          <bgColor rgb="FFCFE2F3"/>
        </patternFill>
      </fill>
    </dxf>
    <dxf>
      <font>
        <color rgb="FF5B0F00"/>
      </font>
      <fill>
        <patternFill patternType="solid">
          <bgColor rgb="FFE06666"/>
        </patternFill>
      </fill>
    </dxf>
    <dxf>
      <font>
        <color rgb="FF0000FF"/>
      </font>
      <fill>
        <patternFill patternType="solid">
          <bgColor rgb="FF9FC5E8"/>
        </patternFill>
      </fill>
    </dxf>
    <dxf>
      <font>
        <color rgb="FF85200C"/>
      </font>
      <fill>
        <patternFill patternType="solid">
          <bgColor rgb="FFEA9999"/>
        </patternFill>
      </fill>
    </dxf>
    <dxf>
      <font>
        <color rgb="FF0000FF"/>
      </font>
      <fill>
        <patternFill patternType="solid">
          <bgColor rgb="FFCFE2F3"/>
        </patternFill>
      </fill>
    </dxf>
    <dxf>
      <font>
        <color rgb="FF5B0F00"/>
      </font>
      <fill>
        <patternFill patternType="solid">
          <bgColor rgb="FFE06666"/>
        </patternFill>
      </fill>
    </dxf>
    <dxf>
      <font>
        <color rgb="FF0000FF"/>
      </font>
      <fill>
        <patternFill patternType="solid">
          <bgColor rgb="FFCFE2F3"/>
        </patternFill>
      </fill>
    </dxf>
    <dxf>
      <font>
        <color rgb="FF5B0F00"/>
      </font>
      <fill>
        <patternFill patternType="solid">
          <bgColor rgb="FFE06666"/>
        </patternFill>
      </fill>
    </dxf>
    <dxf>
      <font>
        <color rgb="FF0000FF"/>
      </font>
      <fill>
        <patternFill patternType="solid">
          <bgColor rgb="FF9FC5E8"/>
        </patternFill>
      </fill>
    </dxf>
    <dxf>
      <font>
        <color rgb="FF85200C"/>
      </font>
      <fill>
        <patternFill patternType="solid">
          <bgColor rgb="FFEA9999"/>
        </patternFill>
      </fill>
    </dxf>
    <dxf>
      <font>
        <color rgb="FF0000FF"/>
      </font>
      <fill>
        <patternFill patternType="solid">
          <bgColor rgb="FFCFE2F3"/>
        </patternFill>
      </fill>
    </dxf>
    <dxf>
      <font>
        <color rgb="FF5B0F00"/>
      </font>
      <fill>
        <patternFill patternType="solid">
          <bgColor rgb="FFE06666"/>
        </patternFill>
      </fill>
    </dxf>
    <dxf>
      <font>
        <color rgb="FF0000FF"/>
      </font>
      <fill>
        <patternFill patternType="solid">
          <bgColor rgb="FF9FC5E8"/>
        </patternFill>
      </fill>
    </dxf>
    <dxf>
      <font>
        <color rgb="FFA61C00"/>
      </font>
      <fill>
        <patternFill patternType="solid">
          <bgColor rgb="FFEA9999"/>
        </patternFill>
      </fill>
    </dxf>
    <dxf>
      <font>
        <color rgb="FF0000FF"/>
      </font>
      <fill>
        <patternFill patternType="solid">
          <bgColor rgb="FFCFE2F3"/>
        </patternFill>
      </fill>
    </dxf>
    <dxf>
      <font>
        <color rgb="FF5B0F00"/>
      </font>
      <fill>
        <patternFill patternType="solid">
          <bgColor rgb="FFE06666"/>
        </patternFill>
      </fill>
    </dxf>
    <dxf>
      <font>
        <color rgb="FF0000FF"/>
      </font>
      <fill>
        <patternFill patternType="solid">
          <bgColor rgb="FFCFE2F3"/>
        </patternFill>
      </fill>
    </dxf>
    <dxf>
      <font>
        <color rgb="FF5B0F00"/>
      </font>
      <fill>
        <patternFill patternType="solid">
          <bgColor rgb="FFE06666"/>
        </patternFill>
      </fill>
    </dxf>
    <dxf>
      <font>
        <color rgb="FF0000FF"/>
      </font>
      <fill>
        <patternFill patternType="solid">
          <bgColor rgb="FFCFE2F3"/>
        </patternFill>
      </fill>
    </dxf>
    <dxf>
      <font>
        <color rgb="FF5B0F00"/>
      </font>
      <fill>
        <patternFill patternType="solid">
          <bgColor rgb="FFE06666"/>
        </patternFill>
      </fill>
    </dxf>
    <dxf>
      <font>
        <color rgb="FF0000FF"/>
      </font>
      <fill>
        <patternFill patternType="solid">
          <bgColor rgb="FF9FC5E8"/>
        </patternFill>
      </fill>
    </dxf>
    <dxf>
      <font>
        <color rgb="FF85200C"/>
      </font>
      <fill>
        <patternFill patternType="solid">
          <bgColor rgb="FFEA9999"/>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6.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chartsheet" Target="chartsheets/sheet1.xml"/><Relationship Id="rId6" Type="http://schemas.openxmlformats.org/officeDocument/2006/relationships/chartsheet" Target="chartsheets/sheet2.xml"/><Relationship Id="rId7" Type="http://schemas.openxmlformats.org/officeDocument/2006/relationships/chartsheet" Target="chartsheets/sheet3.xml"/><Relationship Id="rId8" Type="http://schemas.openxmlformats.org/officeDocument/2006/relationships/worksheet" Target="worksheets/sheet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a:defRPr sz="1600" b="1">
                <a:solidFill>
                  <a:srgbClr val="000000"/>
                </a:solidFill>
              </a:defRPr>
            </a:pPr>
            <a:r>
              <a:t>Weight/CF: Level 1</a:t>
            </a:r>
          </a:p>
        </c:rich>
      </c:tx>
      <c:overlay val="0"/>
    </c:title>
    <c:autoTitleDeleted val="0"/>
    <c:plotArea>
      <c:layout/>
      <c:barChart>
        <c:barDir val="col"/>
        <c:grouping val="clustered"/>
        <c:varyColors val="1"/>
        <c:ser>
          <c:idx val="0"/>
          <c:order val="0"/>
          <c:spPr>
            <a:solidFill>
              <a:srgbClr val="4684EE"/>
            </a:solidFill>
          </c:spPr>
          <c:invertIfNegative val="1"/>
          <c:cat>
            <c:strRef>
              <c:f>'All Classes Stats'!$S$10:$S$12</c:f>
              <c:strCache>
                <c:ptCount val="3"/>
                <c:pt idx="0">
                  <c:v>Teaching</c:v>
                </c:pt>
                <c:pt idx="1">
                  <c:v>Leading</c:v>
                </c:pt>
                <c:pt idx="2">
                  <c:v>Learning</c:v>
                </c:pt>
              </c:strCache>
            </c:strRef>
          </c:cat>
          <c:val>
            <c:numRef>
              <c:f>'All Classes Stats'!$T$10:$T$12</c:f>
              <c:numCache>
                <c:formatCode>#,##0.0</c:formatCode>
                <c:ptCount val="3"/>
                <c:pt idx="0">
                  <c:v>5.194736111111111</c:v>
                </c:pt>
                <c:pt idx="1">
                  <c:v>0.0</c:v>
                </c:pt>
                <c:pt idx="2">
                  <c:v>4.57125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04982264"/>
        <c:axId val="2104987016"/>
      </c:barChart>
      <c:catAx>
        <c:axId val="2104982264"/>
        <c:scaling>
          <c:orientation val="minMax"/>
        </c:scaling>
        <c:delete val="1"/>
        <c:axPos val="b"/>
        <c:title>
          <c:tx>
            <c:rich>
              <a:bodyPr/>
              <a:lstStyle/>
              <a:p>
                <a:pPr>
                  <a:defRPr/>
                </a:pPr>
                <a:endParaRPr/>
              </a:p>
            </c:rich>
          </c:tx>
          <c:overlay val="0"/>
        </c:title>
        <c:majorTickMark val="cross"/>
        <c:minorTickMark val="cross"/>
        <c:tickLblPos val="nextTo"/>
        <c:crossAx val="2104987016"/>
        <c:crosses val="autoZero"/>
        <c:auto val="1"/>
        <c:lblAlgn val="ctr"/>
        <c:lblOffset val="100"/>
        <c:noMultiLvlLbl val="1"/>
      </c:catAx>
      <c:valAx>
        <c:axId val="2104987016"/>
        <c:scaling>
          <c:orientation val="minMax"/>
        </c:scaling>
        <c:delete val="0"/>
        <c:axPos val="l"/>
        <c:majorGridlines/>
        <c:title>
          <c:tx>
            <c:rich>
              <a:bodyPr/>
              <a:lstStyle/>
              <a:p>
                <a:pPr>
                  <a:defRPr/>
                </a:pPr>
                <a:r>
                  <a:t>Left vertical axis title</a:t>
                </a:r>
              </a:p>
            </c:rich>
          </c:tx>
          <c:overlay val="0"/>
        </c:title>
        <c:numFmt formatCode="#,##0.0" sourceLinked="1"/>
        <c:majorTickMark val="cross"/>
        <c:minorTickMark val="cross"/>
        <c:tickLblPos val="nextTo"/>
        <c:spPr>
          <a:ln w="47625">
            <a:noFill/>
          </a:ln>
        </c:spPr>
        <c:txPr>
          <a:bodyPr/>
          <a:lstStyle/>
          <a:p>
            <a:pPr>
              <a:defRPr/>
            </a:pPr>
            <a:endParaRPr lang="en-US"/>
          </a:p>
        </c:txPr>
        <c:crossAx val="2104982264"/>
        <c:crosses val="autoZero"/>
        <c:crossBetween val="between"/>
      </c:valAx>
    </c:plotArea>
    <c:legend>
      <c:legendPos val="r"/>
      <c:overlay val="0"/>
    </c:legend>
    <c:plotVisOnly val="1"/>
    <c:dispBlanksAs val="zero"/>
    <c:showDLblsOverMax val="1"/>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a:defRPr sz="1600" b="1">
                <a:solidFill>
                  <a:srgbClr val="000000"/>
                </a:solidFill>
              </a:defRPr>
            </a:pPr>
            <a:r>
              <a:t>Weight CF: Level 2</a:t>
            </a:r>
          </a:p>
        </c:rich>
      </c:tx>
      <c:overlay val="0"/>
    </c:title>
    <c:autoTitleDeleted val="0"/>
    <c:plotArea>
      <c:layout/>
      <c:barChart>
        <c:barDir val="col"/>
        <c:grouping val="clustered"/>
        <c:varyColors val="1"/>
        <c:ser>
          <c:idx val="0"/>
          <c:order val="0"/>
          <c:spPr>
            <a:solidFill>
              <a:srgbClr val="4684EE"/>
            </a:solidFill>
          </c:spPr>
          <c:invertIfNegative val="1"/>
          <c:cat>
            <c:strRef>
              <c:f>'All Classes Stats'!$S$14:$S$24</c:f>
              <c:strCache>
                <c:ptCount val="11"/>
                <c:pt idx="0">
                  <c:v>Tch Knowledge</c:v>
                </c:pt>
                <c:pt idx="1">
                  <c:v>Tch Skills</c:v>
                </c:pt>
                <c:pt idx="2">
                  <c:v>Tch Dispositions</c:v>
                </c:pt>
                <c:pt idx="4">
                  <c:v>LD Knowledge</c:v>
                </c:pt>
                <c:pt idx="5">
                  <c:v>LD Skills</c:v>
                </c:pt>
                <c:pt idx="6">
                  <c:v>LD Dispositions</c:v>
                </c:pt>
                <c:pt idx="8">
                  <c:v>LR Knowledge</c:v>
                </c:pt>
                <c:pt idx="9">
                  <c:v>LR Skills</c:v>
                </c:pt>
                <c:pt idx="10">
                  <c:v>LR Dispositions</c:v>
                </c:pt>
              </c:strCache>
            </c:strRef>
          </c:cat>
          <c:val>
            <c:numRef>
              <c:f>'All Classes Stats'!$T$14:$T$24</c:f>
              <c:numCache>
                <c:formatCode>#,##0.0</c:formatCode>
                <c:ptCount val="11"/>
                <c:pt idx="0">
                  <c:v>4.77</c:v>
                </c:pt>
                <c:pt idx="1">
                  <c:v>4.626458333333333</c:v>
                </c:pt>
                <c:pt idx="2">
                  <c:v>6.187750000000001</c:v>
                </c:pt>
                <c:pt idx="4">
                  <c:v>5.28675</c:v>
                </c:pt>
                <c:pt idx="5">
                  <c:v>4.573142857142858</c:v>
                </c:pt>
                <c:pt idx="6">
                  <c:v>3.566142857142857</c:v>
                </c:pt>
                <c:pt idx="8">
                  <c:v>5.406</c:v>
                </c:pt>
                <c:pt idx="9">
                  <c:v>5.123333333333334</c:v>
                </c:pt>
                <c:pt idx="10">
                  <c:v>3.462666666666667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05027800"/>
        <c:axId val="2105032552"/>
      </c:barChart>
      <c:catAx>
        <c:axId val="2105027800"/>
        <c:scaling>
          <c:orientation val="minMax"/>
        </c:scaling>
        <c:delete val="1"/>
        <c:axPos val="b"/>
        <c:title>
          <c:tx>
            <c:rich>
              <a:bodyPr/>
              <a:lstStyle/>
              <a:p>
                <a:pPr>
                  <a:defRPr sz="800" i="1">
                    <a:solidFill>
                      <a:srgbClr val="222222"/>
                    </a:solidFill>
                  </a:defRPr>
                </a:pPr>
                <a:endParaRPr/>
              </a:p>
            </c:rich>
          </c:tx>
          <c:overlay val="0"/>
        </c:title>
        <c:majorTickMark val="cross"/>
        <c:minorTickMark val="cross"/>
        <c:tickLblPos val="nextTo"/>
        <c:crossAx val="2105032552"/>
        <c:crosses val="autoZero"/>
        <c:auto val="1"/>
        <c:lblAlgn val="ctr"/>
        <c:lblOffset val="100"/>
        <c:noMultiLvlLbl val="1"/>
      </c:catAx>
      <c:valAx>
        <c:axId val="2105032552"/>
        <c:scaling>
          <c:orientation val="minMax"/>
        </c:scaling>
        <c:delete val="0"/>
        <c:axPos val="l"/>
        <c:majorGridlines/>
        <c:title>
          <c:tx>
            <c:rich>
              <a:bodyPr/>
              <a:lstStyle/>
              <a:p>
                <a:pPr>
                  <a:defRPr/>
                </a:pPr>
                <a:r>
                  <a:t>Left vertical axis title</a:t>
                </a:r>
              </a:p>
            </c:rich>
          </c:tx>
          <c:overlay val="0"/>
        </c:title>
        <c:numFmt formatCode="#,##0.0" sourceLinked="1"/>
        <c:majorTickMark val="cross"/>
        <c:minorTickMark val="cross"/>
        <c:tickLblPos val="nextTo"/>
        <c:spPr>
          <a:ln w="47625">
            <a:noFill/>
          </a:ln>
        </c:spPr>
        <c:txPr>
          <a:bodyPr/>
          <a:lstStyle/>
          <a:p>
            <a:pPr>
              <a:defRPr/>
            </a:pPr>
            <a:endParaRPr lang="en-US"/>
          </a:p>
        </c:txPr>
        <c:crossAx val="2105027800"/>
        <c:crosses val="autoZero"/>
        <c:crossBetween val="between"/>
      </c:valAx>
    </c:plotArea>
    <c:legend>
      <c:legendPos val="r"/>
      <c:overlay val="0"/>
    </c:legend>
    <c:plotVisOnly val="1"/>
    <c:dispBlanksAs val="zero"/>
    <c:showDLblsOverMax val="1"/>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a:defRPr sz="1600" b="1">
                <a:solidFill>
                  <a:srgbClr val="000000"/>
                </a:solidFill>
              </a:defRPr>
            </a:pPr>
            <a:r>
              <a:t>Weight: CF Level 3</a:t>
            </a:r>
          </a:p>
        </c:rich>
      </c:tx>
      <c:overlay val="0"/>
    </c:title>
    <c:autoTitleDeleted val="0"/>
    <c:plotArea>
      <c:layout/>
      <c:barChart>
        <c:barDir val="col"/>
        <c:grouping val="clustered"/>
        <c:varyColors val="1"/>
        <c:ser>
          <c:idx val="0"/>
          <c:order val="0"/>
          <c:spPr>
            <a:solidFill>
              <a:srgbClr val="4684EE"/>
            </a:solidFill>
          </c:spPr>
          <c:invertIfNegative val="1"/>
          <c:cat>
            <c:strRef>
              <c:f>'All Classes Stats'!$V$10:$V$32</c:f>
              <c:strCache>
                <c:ptCount val="23"/>
                <c:pt idx="0">
                  <c:v>TK1</c:v>
                </c:pt>
                <c:pt idx="2">
                  <c:v>TS1</c:v>
                </c:pt>
                <c:pt idx="3">
                  <c:v>TS2</c:v>
                </c:pt>
                <c:pt idx="4">
                  <c:v>TS3</c:v>
                </c:pt>
                <c:pt idx="5">
                  <c:v>TS4</c:v>
                </c:pt>
                <c:pt idx="7">
                  <c:v>TD1</c:v>
                </c:pt>
                <c:pt idx="8">
                  <c:v>TD2</c:v>
                </c:pt>
                <c:pt idx="10">
                  <c:v>LDK1</c:v>
                </c:pt>
                <c:pt idx="12">
                  <c:v>LDS1</c:v>
                </c:pt>
                <c:pt idx="13">
                  <c:v>LDS2</c:v>
                </c:pt>
                <c:pt idx="14">
                  <c:v>LDS3</c:v>
                </c:pt>
                <c:pt idx="16">
                  <c:v>LDD1</c:v>
                </c:pt>
                <c:pt idx="18">
                  <c:v>LRK1</c:v>
                </c:pt>
                <c:pt idx="20">
                  <c:v>LRS1</c:v>
                </c:pt>
                <c:pt idx="22">
                  <c:v>LRD1</c:v>
                </c:pt>
              </c:strCache>
            </c:strRef>
          </c:cat>
          <c:val>
            <c:numRef>
              <c:f>'All Classes Stats'!$W$10:$W$32</c:f>
              <c:numCache>
                <c:formatCode>General</c:formatCode>
                <c:ptCount val="23"/>
                <c:pt idx="0">
                  <c:v>4.77</c:v>
                </c:pt>
                <c:pt idx="2">
                  <c:v>5.883</c:v>
                </c:pt>
                <c:pt idx="3">
                  <c:v>4.469666666666665</c:v>
                </c:pt>
                <c:pt idx="4">
                  <c:v>3.339</c:v>
                </c:pt>
                <c:pt idx="5">
                  <c:v>4.70375</c:v>
                </c:pt>
                <c:pt idx="7" formatCode="#,##0.0">
                  <c:v>6.322142857142858</c:v>
                </c:pt>
                <c:pt idx="8">
                  <c:v>5.9996</c:v>
                </c:pt>
                <c:pt idx="10">
                  <c:v>5.28675</c:v>
                </c:pt>
                <c:pt idx="12">
                  <c:v>4.777571428571428</c:v>
                </c:pt>
                <c:pt idx="13">
                  <c:v>4.38575</c:v>
                </c:pt>
                <c:pt idx="14">
                  <c:v>4.346</c:v>
                </c:pt>
                <c:pt idx="16">
                  <c:v>3.566142857142857</c:v>
                </c:pt>
                <c:pt idx="18">
                  <c:v>5.406</c:v>
                </c:pt>
                <c:pt idx="20">
                  <c:v>5.123333333333334</c:v>
                </c:pt>
                <c:pt idx="22">
                  <c:v>3.462666666666667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098203512"/>
        <c:axId val="2104940120"/>
      </c:barChart>
      <c:catAx>
        <c:axId val="2098203512"/>
        <c:scaling>
          <c:orientation val="minMax"/>
        </c:scaling>
        <c:delete val="1"/>
        <c:axPos val="b"/>
        <c:title>
          <c:tx>
            <c:rich>
              <a:bodyPr/>
              <a:lstStyle/>
              <a:p>
                <a:pPr>
                  <a:defRPr/>
                </a:pPr>
                <a:endParaRPr/>
              </a:p>
            </c:rich>
          </c:tx>
          <c:overlay val="0"/>
        </c:title>
        <c:majorTickMark val="cross"/>
        <c:minorTickMark val="cross"/>
        <c:tickLblPos val="nextTo"/>
        <c:crossAx val="2104940120"/>
        <c:crosses val="autoZero"/>
        <c:auto val="1"/>
        <c:lblAlgn val="ctr"/>
        <c:lblOffset val="100"/>
        <c:noMultiLvlLbl val="1"/>
      </c:catAx>
      <c:valAx>
        <c:axId val="2104940120"/>
        <c:scaling>
          <c:orientation val="minMax"/>
        </c:scaling>
        <c:delete val="0"/>
        <c:axPos val="l"/>
        <c:majorGridlines/>
        <c:title>
          <c:tx>
            <c:rich>
              <a:bodyPr/>
              <a:lstStyle/>
              <a:p>
                <a:pPr>
                  <a:defRPr/>
                </a:pPr>
                <a:r>
                  <a:t>Left vertical axis title</a:t>
                </a:r>
              </a:p>
            </c:rich>
          </c:tx>
          <c:overlay val="0"/>
        </c:title>
        <c:numFmt formatCode="General" sourceLinked="1"/>
        <c:majorTickMark val="cross"/>
        <c:minorTickMark val="cross"/>
        <c:tickLblPos val="nextTo"/>
        <c:spPr>
          <a:ln w="47625">
            <a:noFill/>
          </a:ln>
        </c:spPr>
        <c:txPr>
          <a:bodyPr/>
          <a:lstStyle/>
          <a:p>
            <a:pPr>
              <a:defRPr/>
            </a:pPr>
            <a:endParaRPr lang="en-US"/>
          </a:p>
        </c:txPr>
        <c:crossAx val="2098203512"/>
        <c:crosses val="autoZero"/>
        <c:crossBetween val="between"/>
      </c:valAx>
    </c:plotArea>
    <c:legend>
      <c:legendPos val="r"/>
      <c:overlay val="0"/>
    </c:legend>
    <c:plotVisOnly val="1"/>
    <c:dispBlanksAs val="zero"/>
    <c:showDLblsOverMax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36</xdr:col>
      <xdr:colOff>177800</xdr:colOff>
      <xdr:row>21</xdr:row>
      <xdr:rowOff>177800</xdr:rowOff>
    </xdr:to>
    <xdr:sp macro="" textlink="">
      <xdr:nvSpPr>
        <xdr:cNvPr id="1789" name="Rectangle 76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36</xdr:col>
      <xdr:colOff>177800</xdr:colOff>
      <xdr:row>21</xdr:row>
      <xdr:rowOff>177800</xdr:rowOff>
    </xdr:to>
    <xdr:sp macro="" textlink="">
      <xdr:nvSpPr>
        <xdr:cNvPr id="7812" name="Rectangle 64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36</xdr:col>
      <xdr:colOff>177800</xdr:colOff>
      <xdr:row>21</xdr:row>
      <xdr:rowOff>177800</xdr:rowOff>
    </xdr:to>
    <xdr:sp macro="" textlink="">
      <xdr:nvSpPr>
        <xdr:cNvPr id="2" name="Rectangle 64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26</xdr:col>
      <xdr:colOff>1016000</xdr:colOff>
      <xdr:row>21</xdr:row>
      <xdr:rowOff>177800</xdr:rowOff>
    </xdr:to>
    <xdr:sp macro="" textlink="">
      <xdr:nvSpPr>
        <xdr:cNvPr id="8433" name="Rectangle 24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26</xdr:col>
      <xdr:colOff>1016000</xdr:colOff>
      <xdr:row>21</xdr:row>
      <xdr:rowOff>177800</xdr:rowOff>
    </xdr:to>
    <xdr:sp macro="" textlink="">
      <xdr:nvSpPr>
        <xdr:cNvPr id="2" name="Rectangle 24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26</xdr:col>
      <xdr:colOff>1016000</xdr:colOff>
      <xdr:row>21</xdr:row>
      <xdr:rowOff>177800</xdr:rowOff>
    </xdr:to>
    <xdr:sp macro="" textlink="">
      <xdr:nvSpPr>
        <xdr:cNvPr id="9457" name="Rectangle 24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26</xdr:col>
      <xdr:colOff>1016000</xdr:colOff>
      <xdr:row>21</xdr:row>
      <xdr:rowOff>177800</xdr:rowOff>
    </xdr:to>
    <xdr:sp macro="" textlink="">
      <xdr:nvSpPr>
        <xdr:cNvPr id="2" name="Rectangle 24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571500</xdr:colOff>
      <xdr:row>21</xdr:row>
      <xdr:rowOff>177800</xdr:rowOff>
    </xdr:to>
    <xdr:sp macro="" textlink="">
      <xdr:nvSpPr>
        <xdr:cNvPr id="10290" name="Rectangle 50"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19</xdr:col>
      <xdr:colOff>571500</xdr:colOff>
      <xdr:row>21</xdr:row>
      <xdr:rowOff>177800</xdr:rowOff>
    </xdr:to>
    <xdr:sp macro="" textlink="">
      <xdr:nvSpPr>
        <xdr:cNvPr id="2" name="Rectangle 50"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10600" cy="6276975"/>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3.xml><?xml version="1.0" encoding="utf-8"?>
<xdr:wsDr xmlns:xdr="http://schemas.openxmlformats.org/drawingml/2006/spreadsheetDrawing" xmlns:a="http://schemas.openxmlformats.org/drawingml/2006/main">
  <xdr:absoluteAnchor>
    <xdr:pos x="0" y="0"/>
    <xdr:ext cx="8610600" cy="6276975"/>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4.xml><?xml version="1.0" encoding="utf-8"?>
<xdr:wsDr xmlns:xdr="http://schemas.openxmlformats.org/drawingml/2006/spreadsheetDrawing" xmlns:a="http://schemas.openxmlformats.org/drawingml/2006/main">
  <xdr:absoluteAnchor>
    <xdr:pos x="0" y="0"/>
    <xdr:ext cx="8610600" cy="6276975"/>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36</xdr:col>
      <xdr:colOff>228600</xdr:colOff>
      <xdr:row>22</xdr:row>
      <xdr:rowOff>101600</xdr:rowOff>
    </xdr:to>
    <xdr:sp macro="" textlink="">
      <xdr:nvSpPr>
        <xdr:cNvPr id="2528" name="Rectangle 480"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36</xdr:col>
      <xdr:colOff>228600</xdr:colOff>
      <xdr:row>22</xdr:row>
      <xdr:rowOff>101600</xdr:rowOff>
    </xdr:to>
    <xdr:sp macro="" textlink="">
      <xdr:nvSpPr>
        <xdr:cNvPr id="2" name="Rectangle 480"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36</xdr:col>
      <xdr:colOff>228600</xdr:colOff>
      <xdr:row>22</xdr:row>
      <xdr:rowOff>101600</xdr:rowOff>
    </xdr:to>
    <xdr:sp macro="" textlink="">
      <xdr:nvSpPr>
        <xdr:cNvPr id="3552" name="Rectangle 480"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36</xdr:col>
      <xdr:colOff>228600</xdr:colOff>
      <xdr:row>22</xdr:row>
      <xdr:rowOff>101600</xdr:rowOff>
    </xdr:to>
    <xdr:sp macro="" textlink="">
      <xdr:nvSpPr>
        <xdr:cNvPr id="2" name="Rectangle 480"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36</xdr:col>
      <xdr:colOff>177800</xdr:colOff>
      <xdr:row>21</xdr:row>
      <xdr:rowOff>177800</xdr:rowOff>
    </xdr:to>
    <xdr:sp macro="" textlink="">
      <xdr:nvSpPr>
        <xdr:cNvPr id="4646" name="Rectangle 550"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36</xdr:col>
      <xdr:colOff>177800</xdr:colOff>
      <xdr:row>21</xdr:row>
      <xdr:rowOff>177800</xdr:rowOff>
    </xdr:to>
    <xdr:sp macro="" textlink="">
      <xdr:nvSpPr>
        <xdr:cNvPr id="2" name="Rectangle 550"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36</xdr:col>
      <xdr:colOff>177800</xdr:colOff>
      <xdr:row>21</xdr:row>
      <xdr:rowOff>177800</xdr:rowOff>
    </xdr:to>
    <xdr:sp macro="" textlink="">
      <xdr:nvSpPr>
        <xdr:cNvPr id="5625" name="Rectangle 50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36</xdr:col>
      <xdr:colOff>177800</xdr:colOff>
      <xdr:row>21</xdr:row>
      <xdr:rowOff>177800</xdr:rowOff>
    </xdr:to>
    <xdr:sp macro="" textlink="">
      <xdr:nvSpPr>
        <xdr:cNvPr id="2" name="Rectangle 50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36</xdr:col>
      <xdr:colOff>177800</xdr:colOff>
      <xdr:row>21</xdr:row>
      <xdr:rowOff>177800</xdr:rowOff>
    </xdr:to>
    <xdr:sp macro="" textlink="">
      <xdr:nvSpPr>
        <xdr:cNvPr id="6649" name="Rectangle 50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36</xdr:col>
      <xdr:colOff>177800</xdr:colOff>
      <xdr:row>21</xdr:row>
      <xdr:rowOff>177800</xdr:rowOff>
    </xdr:to>
    <xdr:sp macro="" textlink="">
      <xdr:nvSpPr>
        <xdr:cNvPr id="2" name="Rectangle 50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2" Type="http://schemas.openxmlformats.org/officeDocument/2006/relationships/vmlDrawing" Target="../drawings/vmlDrawing6.vml"/><Relationship Id="rId3"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2" Type="http://schemas.openxmlformats.org/officeDocument/2006/relationships/vmlDrawing" Target="../drawings/vmlDrawing7.vml"/><Relationship Id="rId3"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2" Type="http://schemas.openxmlformats.org/officeDocument/2006/relationships/vmlDrawing" Target="../drawings/vmlDrawing8.vml"/><Relationship Id="rId3"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2" Type="http://schemas.openxmlformats.org/officeDocument/2006/relationships/vmlDrawing" Target="../drawings/vmlDrawing9.vml"/><Relationship Id="rId3" Type="http://schemas.openxmlformats.org/officeDocument/2006/relationships/comments" Target="../comments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2" Type="http://schemas.openxmlformats.org/officeDocument/2006/relationships/vmlDrawing" Target="../drawings/vmlDrawing5.vml"/><Relationship Id="rId3"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113"/>
  <sheetViews>
    <sheetView tabSelected="1"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8.83203125" defaultRowHeight="12" customHeight="1" x14ac:dyDescent="0"/>
  <cols>
    <col min="1" max="1" width="10.5" customWidth="1"/>
    <col min="2" max="2" width="45.5" customWidth="1"/>
    <col min="3" max="3" width="3.83203125" customWidth="1"/>
    <col min="4" max="161" width="3.1640625" customWidth="1"/>
    <col min="162" max="162" width="5.5" customWidth="1"/>
  </cols>
  <sheetData>
    <row r="1" spans="1:163" ht="5.25"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475"/>
      <c r="AJ1" s="367"/>
      <c r="AK1" s="68"/>
      <c r="AL1" s="475"/>
      <c r="AM1" s="367"/>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431"/>
      <c r="CY1" s="431"/>
      <c r="CZ1" s="431"/>
      <c r="DA1" s="68"/>
      <c r="DB1" s="68"/>
      <c r="DC1" s="68"/>
      <c r="DD1" s="776"/>
      <c r="DE1" s="776"/>
      <c r="DF1" s="776"/>
      <c r="DG1" s="68"/>
      <c r="DH1" s="68"/>
      <c r="DI1" s="68"/>
      <c r="DJ1" s="68"/>
      <c r="DK1" s="68"/>
      <c r="DL1" s="68"/>
      <c r="DM1" s="68"/>
      <c r="DN1" s="68"/>
      <c r="DO1" s="68"/>
      <c r="DP1" s="68"/>
      <c r="DQ1" s="68"/>
      <c r="DR1" s="68"/>
      <c r="DS1" s="68"/>
      <c r="DT1" s="68"/>
      <c r="DU1" s="68"/>
      <c r="DV1" s="68"/>
      <c r="DW1" s="68"/>
      <c r="DX1" s="68"/>
      <c r="DY1" s="776"/>
      <c r="DZ1" s="776"/>
      <c r="EA1" s="776"/>
      <c r="EB1" s="68"/>
      <c r="EC1" s="68"/>
      <c r="ED1" s="68"/>
      <c r="EE1" s="68"/>
      <c r="EF1" s="68"/>
      <c r="EG1" s="68"/>
      <c r="EH1" s="68"/>
      <c r="EI1" s="68"/>
      <c r="EJ1" s="68"/>
      <c r="EK1" s="68"/>
      <c r="EL1" s="68"/>
      <c r="EM1" s="68"/>
      <c r="EN1" s="68"/>
      <c r="EO1" s="68"/>
      <c r="EP1" s="68"/>
      <c r="EQ1" s="68"/>
      <c r="ER1" s="68"/>
      <c r="ES1" s="475"/>
      <c r="ET1" s="777" t="s">
        <v>0</v>
      </c>
      <c r="EU1" s="778"/>
      <c r="EV1" s="779"/>
      <c r="EW1" s="39"/>
      <c r="EX1" s="431"/>
      <c r="EY1" s="431"/>
      <c r="EZ1" s="431"/>
      <c r="FA1" s="431"/>
      <c r="FB1" s="431"/>
      <c r="FC1" s="68"/>
      <c r="FD1" s="68"/>
      <c r="FE1" s="68"/>
      <c r="FF1" s="540"/>
      <c r="FG1" s="68"/>
    </row>
    <row r="2" spans="1:163" ht="5.25" customHeight="1">
      <c r="A2" s="68"/>
      <c r="B2" s="463"/>
      <c r="C2" s="68">
        <f t="shared" ref="C2:AH2" si="0">COUNTA(C8:C108)</f>
        <v>22</v>
      </c>
      <c r="D2" s="463">
        <f t="shared" si="0"/>
        <v>22</v>
      </c>
      <c r="E2" s="463">
        <f t="shared" si="0"/>
        <v>0</v>
      </c>
      <c r="F2" s="463">
        <f t="shared" si="0"/>
        <v>15</v>
      </c>
      <c r="G2" s="463">
        <f t="shared" si="0"/>
        <v>15</v>
      </c>
      <c r="H2" s="463">
        <f t="shared" si="0"/>
        <v>0</v>
      </c>
      <c r="I2" s="463">
        <f t="shared" si="0"/>
        <v>28</v>
      </c>
      <c r="J2" s="463">
        <f t="shared" si="0"/>
        <v>28</v>
      </c>
      <c r="K2" s="463">
        <f t="shared" si="0"/>
        <v>0</v>
      </c>
      <c r="L2" s="463">
        <f t="shared" si="0"/>
        <v>37</v>
      </c>
      <c r="M2" s="463">
        <f t="shared" si="0"/>
        <v>37</v>
      </c>
      <c r="N2" s="463">
        <f t="shared" si="0"/>
        <v>0</v>
      </c>
      <c r="O2" s="463">
        <f t="shared" si="0"/>
        <v>23</v>
      </c>
      <c r="P2" s="463">
        <f t="shared" si="0"/>
        <v>23</v>
      </c>
      <c r="Q2" s="463">
        <f t="shared" si="0"/>
        <v>0</v>
      </c>
      <c r="R2" s="463">
        <f t="shared" si="0"/>
        <v>49</v>
      </c>
      <c r="S2" s="463">
        <f t="shared" si="0"/>
        <v>49</v>
      </c>
      <c r="T2" s="463">
        <f t="shared" si="0"/>
        <v>0</v>
      </c>
      <c r="U2" s="463">
        <f t="shared" si="0"/>
        <v>24</v>
      </c>
      <c r="V2" s="463">
        <f t="shared" si="0"/>
        <v>24</v>
      </c>
      <c r="W2" s="463">
        <f t="shared" si="0"/>
        <v>0</v>
      </c>
      <c r="X2" s="463">
        <f t="shared" si="0"/>
        <v>51</v>
      </c>
      <c r="Y2" s="463">
        <f t="shared" si="0"/>
        <v>51</v>
      </c>
      <c r="Z2" s="463">
        <f t="shared" si="0"/>
        <v>0</v>
      </c>
      <c r="AA2" s="463">
        <f t="shared" si="0"/>
        <v>55</v>
      </c>
      <c r="AB2" s="463">
        <f t="shared" si="0"/>
        <v>55</v>
      </c>
      <c r="AC2" s="463">
        <f t="shared" si="0"/>
        <v>0</v>
      </c>
      <c r="AD2" s="463">
        <f t="shared" si="0"/>
        <v>21</v>
      </c>
      <c r="AE2" s="463">
        <f t="shared" si="0"/>
        <v>21</v>
      </c>
      <c r="AF2" s="463">
        <f t="shared" si="0"/>
        <v>0</v>
      </c>
      <c r="AG2" s="463">
        <f t="shared" si="0"/>
        <v>78</v>
      </c>
      <c r="AH2" s="463">
        <f t="shared" si="0"/>
        <v>78</v>
      </c>
      <c r="AI2" s="463">
        <f t="shared" ref="AI2:BN2" si="1">COUNTA(AI8:AI108)</f>
        <v>0</v>
      </c>
      <c r="AJ2" s="463">
        <f t="shared" si="1"/>
        <v>71</v>
      </c>
      <c r="AK2" s="463">
        <f t="shared" si="1"/>
        <v>71</v>
      </c>
      <c r="AL2" s="463">
        <f t="shared" si="1"/>
        <v>0</v>
      </c>
      <c r="AM2" s="463">
        <f t="shared" si="1"/>
        <v>37</v>
      </c>
      <c r="AN2" s="463">
        <f t="shared" si="1"/>
        <v>36</v>
      </c>
      <c r="AO2" s="463">
        <f t="shared" si="1"/>
        <v>0</v>
      </c>
      <c r="AP2" s="463">
        <f t="shared" si="1"/>
        <v>50</v>
      </c>
      <c r="AQ2" s="463">
        <f t="shared" si="1"/>
        <v>50</v>
      </c>
      <c r="AR2" s="463">
        <f t="shared" si="1"/>
        <v>0</v>
      </c>
      <c r="AS2" s="463">
        <f t="shared" si="1"/>
        <v>26</v>
      </c>
      <c r="AT2" s="463">
        <f t="shared" si="1"/>
        <v>26</v>
      </c>
      <c r="AU2" s="463">
        <f t="shared" si="1"/>
        <v>0</v>
      </c>
      <c r="AV2" s="463">
        <f t="shared" si="1"/>
        <v>57</v>
      </c>
      <c r="AW2" s="463">
        <f t="shared" si="1"/>
        <v>57</v>
      </c>
      <c r="AX2" s="463">
        <f t="shared" si="1"/>
        <v>0</v>
      </c>
      <c r="AY2" s="463">
        <f t="shared" si="1"/>
        <v>75</v>
      </c>
      <c r="AZ2" s="463">
        <f t="shared" si="1"/>
        <v>75</v>
      </c>
      <c r="BA2" s="463">
        <f t="shared" si="1"/>
        <v>0</v>
      </c>
      <c r="BB2" s="463">
        <f t="shared" si="1"/>
        <v>21</v>
      </c>
      <c r="BC2" s="463">
        <f t="shared" si="1"/>
        <v>21</v>
      </c>
      <c r="BD2" s="463">
        <f t="shared" si="1"/>
        <v>0</v>
      </c>
      <c r="BE2" s="463">
        <f t="shared" si="1"/>
        <v>10</v>
      </c>
      <c r="BF2" s="463">
        <f t="shared" si="1"/>
        <v>10</v>
      </c>
      <c r="BG2" s="463">
        <f t="shared" si="1"/>
        <v>0</v>
      </c>
      <c r="BH2" s="463">
        <f t="shared" si="1"/>
        <v>16</v>
      </c>
      <c r="BI2" s="463">
        <f t="shared" si="1"/>
        <v>16</v>
      </c>
      <c r="BJ2" s="463">
        <f t="shared" si="1"/>
        <v>0</v>
      </c>
      <c r="BK2" s="463">
        <f t="shared" si="1"/>
        <v>46</v>
      </c>
      <c r="BL2" s="463">
        <f t="shared" si="1"/>
        <v>46</v>
      </c>
      <c r="BM2" s="463">
        <f t="shared" si="1"/>
        <v>0</v>
      </c>
      <c r="BN2" s="463">
        <f t="shared" si="1"/>
        <v>30</v>
      </c>
      <c r="BO2" s="463">
        <f t="shared" ref="BO2:CT2" si="2">COUNTA(BO8:BO108)</f>
        <v>30</v>
      </c>
      <c r="BP2" s="463">
        <f t="shared" si="2"/>
        <v>0</v>
      </c>
      <c r="BQ2" s="463">
        <f t="shared" si="2"/>
        <v>64</v>
      </c>
      <c r="BR2" s="463">
        <f t="shared" si="2"/>
        <v>64</v>
      </c>
      <c r="BS2" s="463">
        <f t="shared" si="2"/>
        <v>0</v>
      </c>
      <c r="BT2" s="463">
        <f t="shared" si="2"/>
        <v>35</v>
      </c>
      <c r="BU2" s="463">
        <f t="shared" si="2"/>
        <v>35</v>
      </c>
      <c r="BV2" s="463">
        <f t="shared" si="2"/>
        <v>0</v>
      </c>
      <c r="BW2" s="463">
        <f t="shared" si="2"/>
        <v>1</v>
      </c>
      <c r="BX2" s="463">
        <f t="shared" si="2"/>
        <v>1</v>
      </c>
      <c r="BY2" s="463">
        <f t="shared" si="2"/>
        <v>0</v>
      </c>
      <c r="BZ2" s="463">
        <f t="shared" si="2"/>
        <v>62</v>
      </c>
      <c r="CA2" s="463">
        <f t="shared" si="2"/>
        <v>62</v>
      </c>
      <c r="CB2" s="463">
        <f t="shared" si="2"/>
        <v>0</v>
      </c>
      <c r="CC2" s="463">
        <f t="shared" si="2"/>
        <v>77</v>
      </c>
      <c r="CD2" s="463">
        <f t="shared" si="2"/>
        <v>77</v>
      </c>
      <c r="CE2" s="463">
        <f t="shared" si="2"/>
        <v>0</v>
      </c>
      <c r="CF2" s="463">
        <f t="shared" si="2"/>
        <v>11</v>
      </c>
      <c r="CG2" s="463">
        <f t="shared" si="2"/>
        <v>11</v>
      </c>
      <c r="CH2" s="463">
        <f t="shared" si="2"/>
        <v>0</v>
      </c>
      <c r="CI2" s="463">
        <f t="shared" si="2"/>
        <v>72</v>
      </c>
      <c r="CJ2" s="463">
        <f t="shared" si="2"/>
        <v>72</v>
      </c>
      <c r="CK2" s="463">
        <f t="shared" si="2"/>
        <v>0</v>
      </c>
      <c r="CL2" s="463">
        <f t="shared" si="2"/>
        <v>13</v>
      </c>
      <c r="CM2" s="463">
        <f t="shared" si="2"/>
        <v>13</v>
      </c>
      <c r="CN2" s="463">
        <f t="shared" si="2"/>
        <v>0</v>
      </c>
      <c r="CO2" s="463">
        <f t="shared" si="2"/>
        <v>50</v>
      </c>
      <c r="CP2" s="463">
        <f t="shared" si="2"/>
        <v>50</v>
      </c>
      <c r="CQ2" s="463">
        <f t="shared" si="2"/>
        <v>0</v>
      </c>
      <c r="CR2" s="463">
        <f t="shared" si="2"/>
        <v>28</v>
      </c>
      <c r="CS2" s="463">
        <f t="shared" si="2"/>
        <v>28</v>
      </c>
      <c r="CT2" s="463">
        <f t="shared" si="2"/>
        <v>0</v>
      </c>
      <c r="CU2" s="463">
        <f t="shared" ref="CU2:DZ2" si="3">COUNTA(CU8:CU108)</f>
        <v>55</v>
      </c>
      <c r="CV2" s="463">
        <f t="shared" si="3"/>
        <v>55</v>
      </c>
      <c r="CW2" s="463">
        <f t="shared" si="3"/>
        <v>1</v>
      </c>
      <c r="CX2" s="463">
        <f t="shared" si="3"/>
        <v>78</v>
      </c>
      <c r="CY2" s="463">
        <f t="shared" si="3"/>
        <v>78</v>
      </c>
      <c r="CZ2" s="463">
        <f t="shared" si="3"/>
        <v>0</v>
      </c>
      <c r="DA2" s="463">
        <f t="shared" si="3"/>
        <v>19</v>
      </c>
      <c r="DB2" s="463">
        <f t="shared" si="3"/>
        <v>19</v>
      </c>
      <c r="DC2" s="463">
        <f t="shared" si="3"/>
        <v>0</v>
      </c>
      <c r="DD2" s="463">
        <f t="shared" si="3"/>
        <v>68</v>
      </c>
      <c r="DE2" s="463">
        <f t="shared" si="3"/>
        <v>68</v>
      </c>
      <c r="DF2" s="463">
        <f t="shared" si="3"/>
        <v>32</v>
      </c>
      <c r="DG2" s="463">
        <f t="shared" si="3"/>
        <v>11</v>
      </c>
      <c r="DH2" s="463">
        <f t="shared" si="3"/>
        <v>11</v>
      </c>
      <c r="DI2" s="463">
        <f t="shared" si="3"/>
        <v>0</v>
      </c>
      <c r="DJ2" s="463">
        <f t="shared" si="3"/>
        <v>55</v>
      </c>
      <c r="DK2" s="463">
        <f t="shared" si="3"/>
        <v>55</v>
      </c>
      <c r="DL2" s="463">
        <f t="shared" si="3"/>
        <v>0</v>
      </c>
      <c r="DM2" s="463">
        <f t="shared" si="3"/>
        <v>32</v>
      </c>
      <c r="DN2" s="463">
        <f t="shared" si="3"/>
        <v>32</v>
      </c>
      <c r="DO2" s="463">
        <f t="shared" si="3"/>
        <v>0</v>
      </c>
      <c r="DP2" s="463">
        <f t="shared" si="3"/>
        <v>31</v>
      </c>
      <c r="DQ2" s="463">
        <f t="shared" si="3"/>
        <v>31</v>
      </c>
      <c r="DR2" s="463">
        <f t="shared" si="3"/>
        <v>0</v>
      </c>
      <c r="DS2" s="463">
        <f t="shared" si="3"/>
        <v>11</v>
      </c>
      <c r="DT2" s="463">
        <f t="shared" si="3"/>
        <v>11</v>
      </c>
      <c r="DU2" s="463">
        <f t="shared" si="3"/>
        <v>0</v>
      </c>
      <c r="DV2" s="463">
        <f t="shared" si="3"/>
        <v>12</v>
      </c>
      <c r="DW2" s="463">
        <f t="shared" si="3"/>
        <v>12</v>
      </c>
      <c r="DX2" s="463">
        <f t="shared" si="3"/>
        <v>0</v>
      </c>
      <c r="DY2" s="463">
        <f t="shared" si="3"/>
        <v>13</v>
      </c>
      <c r="DZ2" s="463">
        <f t="shared" si="3"/>
        <v>13</v>
      </c>
      <c r="EA2" s="463">
        <f t="shared" ref="EA2:FE2" si="4">COUNTA(EA8:EA108)</f>
        <v>0</v>
      </c>
      <c r="EB2" s="463">
        <f t="shared" si="4"/>
        <v>72</v>
      </c>
      <c r="EC2" s="463">
        <f t="shared" si="4"/>
        <v>72</v>
      </c>
      <c r="ED2" s="463">
        <f t="shared" si="4"/>
        <v>0</v>
      </c>
      <c r="EE2" s="463">
        <f t="shared" si="4"/>
        <v>47</v>
      </c>
      <c r="EF2" s="463">
        <f t="shared" si="4"/>
        <v>47</v>
      </c>
      <c r="EG2" s="463">
        <f t="shared" si="4"/>
        <v>0</v>
      </c>
      <c r="EH2" s="463">
        <f t="shared" si="4"/>
        <v>77</v>
      </c>
      <c r="EI2" s="463">
        <f t="shared" si="4"/>
        <v>77</v>
      </c>
      <c r="EJ2" s="463">
        <f t="shared" si="4"/>
        <v>0</v>
      </c>
      <c r="EK2" s="463">
        <f t="shared" si="4"/>
        <v>70</v>
      </c>
      <c r="EL2" s="463">
        <f t="shared" si="4"/>
        <v>70</v>
      </c>
      <c r="EM2" s="463">
        <f t="shared" si="4"/>
        <v>0</v>
      </c>
      <c r="EN2" s="463">
        <f t="shared" si="4"/>
        <v>73</v>
      </c>
      <c r="EO2" s="463">
        <f t="shared" si="4"/>
        <v>73</v>
      </c>
      <c r="EP2" s="463">
        <f t="shared" si="4"/>
        <v>0</v>
      </c>
      <c r="EQ2" s="463">
        <f t="shared" si="4"/>
        <v>76</v>
      </c>
      <c r="ER2" s="463">
        <f t="shared" si="4"/>
        <v>76</v>
      </c>
      <c r="ES2" s="6">
        <f t="shared" si="4"/>
        <v>0</v>
      </c>
      <c r="ET2" s="315">
        <f t="shared" si="4"/>
        <v>0</v>
      </c>
      <c r="EU2" s="463">
        <f t="shared" si="4"/>
        <v>0</v>
      </c>
      <c r="EV2" s="6">
        <f t="shared" si="4"/>
        <v>0</v>
      </c>
      <c r="EW2" s="315">
        <f t="shared" si="4"/>
        <v>21</v>
      </c>
      <c r="EX2" s="463">
        <f t="shared" si="4"/>
        <v>21</v>
      </c>
      <c r="EY2" s="463">
        <f t="shared" si="4"/>
        <v>0</v>
      </c>
      <c r="EZ2" s="463">
        <f t="shared" si="4"/>
        <v>21</v>
      </c>
      <c r="FA2" s="463">
        <f t="shared" si="4"/>
        <v>21</v>
      </c>
      <c r="FB2" s="463">
        <f t="shared" si="4"/>
        <v>0</v>
      </c>
      <c r="FC2" s="463">
        <f t="shared" si="4"/>
        <v>60</v>
      </c>
      <c r="FD2" s="463">
        <f t="shared" si="4"/>
        <v>60</v>
      </c>
      <c r="FE2" s="463">
        <f t="shared" si="4"/>
        <v>0</v>
      </c>
      <c r="FF2" s="478"/>
      <c r="FG2" s="463"/>
    </row>
    <row r="3" spans="1:163" ht="70.5" customHeight="1">
      <c r="A3" s="68"/>
      <c r="B3" s="387" t="s">
        <v>1</v>
      </c>
      <c r="C3" s="780" t="s">
        <v>2</v>
      </c>
      <c r="D3" s="781"/>
      <c r="E3" s="782"/>
      <c r="F3" s="782"/>
      <c r="G3" s="782"/>
      <c r="H3" s="782"/>
      <c r="I3" s="782"/>
      <c r="J3" s="782"/>
      <c r="K3" s="782"/>
      <c r="L3" s="782"/>
      <c r="M3" s="782"/>
      <c r="N3" s="782"/>
      <c r="O3" s="782"/>
      <c r="P3" s="782"/>
      <c r="Q3" s="783"/>
      <c r="R3" s="784" t="s">
        <v>3</v>
      </c>
      <c r="S3" s="785"/>
      <c r="T3" s="785"/>
      <c r="U3" s="785"/>
      <c r="V3" s="786"/>
      <c r="W3" s="785"/>
      <c r="X3" s="785"/>
      <c r="Y3" s="785"/>
      <c r="Z3" s="785"/>
      <c r="AA3" s="785"/>
      <c r="AB3" s="785"/>
      <c r="AC3" s="785"/>
      <c r="AD3" s="785"/>
      <c r="AE3" s="785"/>
      <c r="AF3" s="785"/>
      <c r="AG3" s="785"/>
      <c r="AH3" s="785"/>
      <c r="AI3" s="787"/>
      <c r="AJ3" s="788" t="s">
        <v>4</v>
      </c>
      <c r="AK3" s="789"/>
      <c r="AL3" s="790"/>
      <c r="AM3" s="791" t="s">
        <v>5</v>
      </c>
      <c r="AN3" s="792"/>
      <c r="AO3" s="792"/>
      <c r="AP3" s="792"/>
      <c r="AQ3" s="792"/>
      <c r="AR3" s="792"/>
      <c r="AS3" s="792"/>
      <c r="AT3" s="792"/>
      <c r="AU3" s="792"/>
      <c r="AV3" s="792"/>
      <c r="AW3" s="792"/>
      <c r="AX3" s="792"/>
      <c r="AY3" s="792"/>
      <c r="AZ3" s="792"/>
      <c r="BA3" s="792"/>
      <c r="BB3" s="793" t="s">
        <v>6</v>
      </c>
      <c r="BC3" s="794"/>
      <c r="BD3" s="795"/>
      <c r="BE3" s="795"/>
      <c r="BF3" s="795"/>
      <c r="BG3" s="795"/>
      <c r="BH3" s="795"/>
      <c r="BI3" s="795"/>
      <c r="BJ3" s="795"/>
      <c r="BK3" s="795"/>
      <c r="BL3" s="795"/>
      <c r="BM3" s="795"/>
      <c r="BN3" s="795"/>
      <c r="BO3" s="795"/>
      <c r="BP3" s="795"/>
      <c r="BQ3" s="796" t="s">
        <v>7</v>
      </c>
      <c r="BR3" s="796"/>
      <c r="BS3" s="796"/>
      <c r="BT3" s="797" t="s">
        <v>8</v>
      </c>
      <c r="BU3" s="797"/>
      <c r="BV3" s="797"/>
      <c r="BW3" s="797"/>
      <c r="BX3" s="797"/>
      <c r="BY3" s="797"/>
      <c r="BZ3" s="797"/>
      <c r="CA3" s="797"/>
      <c r="CB3" s="797"/>
      <c r="CC3" s="797"/>
      <c r="CD3" s="797"/>
      <c r="CE3" s="797"/>
      <c r="CF3" s="797"/>
      <c r="CG3" s="797"/>
      <c r="CH3" s="797"/>
      <c r="CI3" s="797"/>
      <c r="CJ3" s="797"/>
      <c r="CK3" s="797"/>
      <c r="CL3" s="798" t="s">
        <v>9</v>
      </c>
      <c r="CM3" s="798"/>
      <c r="CN3" s="798"/>
      <c r="CO3" s="798"/>
      <c r="CP3" s="798"/>
      <c r="CQ3" s="798"/>
      <c r="CR3" s="798"/>
      <c r="CS3" s="798"/>
      <c r="CT3" s="798"/>
      <c r="CU3" s="798"/>
      <c r="CV3" s="798"/>
      <c r="CW3" s="798"/>
      <c r="CX3" s="799" t="s">
        <v>10</v>
      </c>
      <c r="CY3" s="800"/>
      <c r="CZ3" s="795"/>
      <c r="DA3" s="795"/>
      <c r="DB3" s="795"/>
      <c r="DC3" s="795"/>
      <c r="DD3" s="795"/>
      <c r="DE3" s="795"/>
      <c r="DF3" s="795"/>
      <c r="DG3" s="795"/>
      <c r="DH3" s="795"/>
      <c r="DI3" s="795"/>
      <c r="DJ3" s="795"/>
      <c r="DK3" s="795"/>
      <c r="DL3" s="795"/>
      <c r="DM3" s="795"/>
      <c r="DN3" s="795"/>
      <c r="DO3" s="795"/>
      <c r="DP3" s="795"/>
      <c r="DQ3" s="795"/>
      <c r="DR3" s="795"/>
      <c r="DS3" s="795"/>
      <c r="DT3" s="795"/>
      <c r="DU3" s="795"/>
      <c r="DV3" s="795"/>
      <c r="DW3" s="795"/>
      <c r="DX3" s="801"/>
      <c r="DY3" s="802" t="s">
        <v>11</v>
      </c>
      <c r="DZ3" s="803"/>
      <c r="EA3" s="803"/>
      <c r="EB3" s="803"/>
      <c r="EC3" s="803"/>
      <c r="ED3" s="803"/>
      <c r="EE3" s="803"/>
      <c r="EF3" s="803"/>
      <c r="EG3" s="803"/>
      <c r="EH3" s="803"/>
      <c r="EI3" s="803"/>
      <c r="EJ3" s="803"/>
      <c r="EK3" s="803"/>
      <c r="EL3" s="803"/>
      <c r="EM3" s="803"/>
      <c r="EN3" s="803"/>
      <c r="EO3" s="803"/>
      <c r="EP3" s="803"/>
      <c r="EQ3" s="803"/>
      <c r="ER3" s="803"/>
      <c r="ES3" s="804"/>
      <c r="ET3" s="805" t="s">
        <v>12</v>
      </c>
      <c r="EU3" s="795"/>
      <c r="EV3" s="801"/>
      <c r="EW3" s="806"/>
      <c r="EX3" s="795"/>
      <c r="EY3" s="795"/>
      <c r="EZ3" s="795"/>
      <c r="FA3" s="795"/>
      <c r="FB3" s="795"/>
      <c r="FC3" s="795"/>
      <c r="FD3" s="795"/>
      <c r="FE3" s="795"/>
      <c r="FF3" s="105"/>
      <c r="FG3" s="280"/>
    </row>
    <row r="4" spans="1:163" ht="13.5" customHeight="1">
      <c r="A4" s="632"/>
      <c r="B4" s="632">
        <f>COUNT(C4:FE4)</f>
        <v>53</v>
      </c>
      <c r="C4" s="427">
        <v>1</v>
      </c>
      <c r="D4" s="427"/>
      <c r="E4" s="427"/>
      <c r="F4" s="427">
        <v>1</v>
      </c>
      <c r="G4" s="427"/>
      <c r="H4" s="427"/>
      <c r="I4" s="427">
        <v>1</v>
      </c>
      <c r="J4" s="427"/>
      <c r="K4" s="427"/>
      <c r="L4" s="427">
        <v>1</v>
      </c>
      <c r="M4" s="427"/>
      <c r="N4" s="427"/>
      <c r="O4" s="427">
        <v>1</v>
      </c>
      <c r="P4" s="427"/>
      <c r="Q4" s="427"/>
      <c r="R4" s="506">
        <v>1</v>
      </c>
      <c r="S4" s="506"/>
      <c r="T4" s="506"/>
      <c r="U4" s="506">
        <v>1</v>
      </c>
      <c r="V4" s="506"/>
      <c r="W4" s="506"/>
      <c r="X4" s="506">
        <v>1</v>
      </c>
      <c r="Y4" s="506"/>
      <c r="Z4" s="506"/>
      <c r="AA4" s="506">
        <v>1</v>
      </c>
      <c r="AB4" s="506"/>
      <c r="AC4" s="506"/>
      <c r="AD4" s="506">
        <v>1</v>
      </c>
      <c r="AE4" s="506"/>
      <c r="AF4" s="506"/>
      <c r="AG4" s="506">
        <v>1</v>
      </c>
      <c r="AH4" s="506"/>
      <c r="AI4" s="83"/>
      <c r="AJ4" s="559">
        <v>1</v>
      </c>
      <c r="AK4" s="649"/>
      <c r="AL4" s="308"/>
      <c r="AM4" s="40">
        <v>1</v>
      </c>
      <c r="AN4" s="342"/>
      <c r="AO4" s="342"/>
      <c r="AP4" s="342">
        <v>1</v>
      </c>
      <c r="AQ4" s="342"/>
      <c r="AR4" s="342"/>
      <c r="AS4" s="342">
        <v>1</v>
      </c>
      <c r="AT4" s="342"/>
      <c r="AU4" s="342"/>
      <c r="AV4" s="342">
        <v>1</v>
      </c>
      <c r="AW4" s="342"/>
      <c r="AX4" s="342"/>
      <c r="AY4" s="207">
        <v>1</v>
      </c>
      <c r="AZ4" s="207"/>
      <c r="BA4" s="207"/>
      <c r="BB4" s="543">
        <v>1</v>
      </c>
      <c r="BC4" s="543"/>
      <c r="BD4" s="543"/>
      <c r="BE4" s="543">
        <v>1</v>
      </c>
      <c r="BF4" s="543"/>
      <c r="BG4" s="543"/>
      <c r="BH4" s="543">
        <v>1</v>
      </c>
      <c r="BI4" s="543"/>
      <c r="BJ4" s="543"/>
      <c r="BK4" s="543">
        <v>1</v>
      </c>
      <c r="BL4" s="543"/>
      <c r="BM4" s="543"/>
      <c r="BN4" s="543">
        <v>1</v>
      </c>
      <c r="BO4" s="543"/>
      <c r="BP4" s="543"/>
      <c r="BQ4" s="8">
        <v>1</v>
      </c>
      <c r="BR4" s="8"/>
      <c r="BS4" s="8"/>
      <c r="BT4" s="73">
        <v>1</v>
      </c>
      <c r="BU4" s="73"/>
      <c r="BV4" s="73"/>
      <c r="BW4" s="73">
        <v>1</v>
      </c>
      <c r="BX4" s="73"/>
      <c r="BY4" s="73"/>
      <c r="BZ4" s="73">
        <v>1</v>
      </c>
      <c r="CA4" s="73"/>
      <c r="CB4" s="73"/>
      <c r="CC4" s="73">
        <v>1</v>
      </c>
      <c r="CD4" s="73"/>
      <c r="CE4" s="73"/>
      <c r="CF4" s="125">
        <v>1</v>
      </c>
      <c r="CG4" s="125"/>
      <c r="CH4" s="125"/>
      <c r="CI4" s="73">
        <v>1</v>
      </c>
      <c r="CJ4" s="73"/>
      <c r="CK4" s="73"/>
      <c r="CL4" s="292">
        <v>1</v>
      </c>
      <c r="CM4" s="292"/>
      <c r="CN4" s="292"/>
      <c r="CO4" s="292">
        <v>1</v>
      </c>
      <c r="CP4" s="292"/>
      <c r="CQ4" s="292"/>
      <c r="CR4" s="292">
        <v>1</v>
      </c>
      <c r="CS4" s="292"/>
      <c r="CT4" s="292"/>
      <c r="CU4" s="292">
        <v>1</v>
      </c>
      <c r="CV4" s="292"/>
      <c r="CW4" s="292"/>
      <c r="CX4" s="662">
        <v>1</v>
      </c>
      <c r="CY4" s="662"/>
      <c r="CZ4" s="662"/>
      <c r="DA4" s="561">
        <v>1</v>
      </c>
      <c r="DB4" s="643"/>
      <c r="DC4" s="643"/>
      <c r="DD4" s="561">
        <v>1</v>
      </c>
      <c r="DE4" s="561"/>
      <c r="DF4" s="561"/>
      <c r="DG4" s="561">
        <v>1</v>
      </c>
      <c r="DH4" s="561"/>
      <c r="DI4" s="561"/>
      <c r="DJ4" s="643">
        <v>1</v>
      </c>
      <c r="DK4" s="643"/>
      <c r="DL4" s="643"/>
      <c r="DM4" s="643">
        <v>1</v>
      </c>
      <c r="DN4" s="643"/>
      <c r="DO4" s="643"/>
      <c r="DP4" s="643">
        <v>1</v>
      </c>
      <c r="DQ4" s="643"/>
      <c r="DR4" s="643"/>
      <c r="DS4" s="643">
        <v>1</v>
      </c>
      <c r="DT4" s="643"/>
      <c r="DU4" s="643"/>
      <c r="DV4" s="643">
        <v>1</v>
      </c>
      <c r="DW4" s="643"/>
      <c r="DX4" s="643"/>
      <c r="DY4" s="604">
        <v>1</v>
      </c>
      <c r="DZ4" s="604"/>
      <c r="EA4" s="604"/>
      <c r="EB4" s="252">
        <v>1</v>
      </c>
      <c r="EC4" s="252"/>
      <c r="ED4" s="252"/>
      <c r="EE4" s="252">
        <v>1</v>
      </c>
      <c r="EF4" s="252"/>
      <c r="EG4" s="252"/>
      <c r="EH4" s="252">
        <v>1</v>
      </c>
      <c r="EI4" s="252"/>
      <c r="EJ4" s="252"/>
      <c r="EK4" s="252">
        <v>1</v>
      </c>
      <c r="EL4" s="252"/>
      <c r="EM4" s="252"/>
      <c r="EN4" s="252">
        <v>1</v>
      </c>
      <c r="EO4" s="252"/>
      <c r="EP4" s="252"/>
      <c r="EQ4" s="252">
        <v>1</v>
      </c>
      <c r="ER4" s="252"/>
      <c r="ES4" s="557"/>
      <c r="ET4" s="606">
        <v>1</v>
      </c>
      <c r="EU4" s="187"/>
      <c r="EV4" s="187"/>
      <c r="EW4" s="187">
        <v>1</v>
      </c>
      <c r="EX4" s="187"/>
      <c r="EY4" s="187"/>
      <c r="EZ4" s="187">
        <v>1</v>
      </c>
      <c r="FA4" s="187"/>
      <c r="FB4" s="187"/>
      <c r="FC4" s="640">
        <v>1</v>
      </c>
      <c r="FD4" s="640"/>
      <c r="FE4" s="640"/>
      <c r="FF4" s="540"/>
      <c r="FG4" s="632"/>
    </row>
    <row r="5" spans="1:163" ht="25.5" customHeight="1">
      <c r="A5" s="630" t="s">
        <v>13</v>
      </c>
      <c r="B5" s="400" t="s">
        <v>14</v>
      </c>
      <c r="C5" s="769" t="s">
        <v>15</v>
      </c>
      <c r="D5" s="770"/>
      <c r="E5" s="771"/>
      <c r="F5" s="769" t="s">
        <v>16</v>
      </c>
      <c r="G5" s="770"/>
      <c r="H5" s="771"/>
      <c r="I5" s="769" t="s">
        <v>17</v>
      </c>
      <c r="J5" s="770"/>
      <c r="K5" s="771"/>
      <c r="L5" s="769" t="s">
        <v>18</v>
      </c>
      <c r="M5" s="770"/>
      <c r="N5" s="771"/>
      <c r="O5" s="769" t="s">
        <v>19</v>
      </c>
      <c r="P5" s="770"/>
      <c r="Q5" s="771"/>
      <c r="R5" s="769" t="s">
        <v>20</v>
      </c>
      <c r="S5" s="770"/>
      <c r="T5" s="771"/>
      <c r="U5" s="769" t="s">
        <v>21</v>
      </c>
      <c r="V5" s="772"/>
      <c r="W5" s="771"/>
      <c r="X5" s="769" t="s">
        <v>22</v>
      </c>
      <c r="Y5" s="770"/>
      <c r="Z5" s="771"/>
      <c r="AA5" s="769" t="s">
        <v>23</v>
      </c>
      <c r="AB5" s="770"/>
      <c r="AC5" s="771"/>
      <c r="AD5" s="773" t="s">
        <v>24</v>
      </c>
      <c r="AE5" s="774"/>
      <c r="AF5" s="775"/>
      <c r="AG5" s="762" t="s">
        <v>25</v>
      </c>
      <c r="AH5" s="763"/>
      <c r="AI5" s="764"/>
      <c r="AJ5" s="765" t="s">
        <v>26</v>
      </c>
      <c r="AK5" s="766"/>
      <c r="AL5" s="767"/>
      <c r="AM5" s="760" t="s">
        <v>27</v>
      </c>
      <c r="AN5" s="758"/>
      <c r="AO5" s="761"/>
      <c r="AP5" s="768" t="s">
        <v>28</v>
      </c>
      <c r="AQ5" s="758"/>
      <c r="AR5" s="759"/>
      <c r="AS5" s="757" t="s">
        <v>29</v>
      </c>
      <c r="AT5" s="758"/>
      <c r="AU5" s="759"/>
      <c r="AV5" s="757" t="s">
        <v>30</v>
      </c>
      <c r="AW5" s="758"/>
      <c r="AX5" s="759"/>
      <c r="AY5" s="760" t="s">
        <v>31</v>
      </c>
      <c r="AZ5" s="758"/>
      <c r="BA5" s="761"/>
      <c r="BB5" s="752" t="s">
        <v>32</v>
      </c>
      <c r="BC5" s="736"/>
      <c r="BD5" s="737"/>
      <c r="BE5" s="752" t="s">
        <v>33</v>
      </c>
      <c r="BF5" s="736"/>
      <c r="BG5" s="737"/>
      <c r="BH5" s="752" t="s">
        <v>34</v>
      </c>
      <c r="BI5" s="736"/>
      <c r="BJ5" s="737"/>
      <c r="BK5" s="752" t="s">
        <v>35</v>
      </c>
      <c r="BL5" s="736"/>
      <c r="BM5" s="737"/>
      <c r="BN5" s="752" t="s">
        <v>36</v>
      </c>
      <c r="BO5" s="736"/>
      <c r="BP5" s="737"/>
      <c r="BQ5" s="753" t="s">
        <v>37</v>
      </c>
      <c r="BR5" s="754"/>
      <c r="BS5" s="755"/>
      <c r="BT5" s="745" t="s">
        <v>38</v>
      </c>
      <c r="BU5" s="736"/>
      <c r="BV5" s="737"/>
      <c r="BW5" s="756" t="s">
        <v>39</v>
      </c>
      <c r="BX5" s="727"/>
      <c r="BY5" s="728"/>
      <c r="BZ5" s="745" t="s">
        <v>40</v>
      </c>
      <c r="CA5" s="736"/>
      <c r="CB5" s="737"/>
      <c r="CC5" s="746" t="s">
        <v>41</v>
      </c>
      <c r="CD5" s="747"/>
      <c r="CE5" s="748"/>
      <c r="CF5" s="745" t="s">
        <v>42</v>
      </c>
      <c r="CG5" s="736"/>
      <c r="CH5" s="737"/>
      <c r="CI5" s="745" t="s">
        <v>43</v>
      </c>
      <c r="CJ5" s="736"/>
      <c r="CK5" s="737"/>
      <c r="CL5" s="749" t="s">
        <v>44</v>
      </c>
      <c r="CM5" s="750"/>
      <c r="CN5" s="751"/>
      <c r="CO5" s="742" t="s">
        <v>45</v>
      </c>
      <c r="CP5" s="743"/>
      <c r="CQ5" s="744"/>
      <c r="CR5" s="742" t="s">
        <v>46</v>
      </c>
      <c r="CS5" s="743"/>
      <c r="CT5" s="744"/>
      <c r="CU5" s="742" t="s">
        <v>47</v>
      </c>
      <c r="CV5" s="743"/>
      <c r="CW5" s="744"/>
      <c r="CX5" s="741" t="s">
        <v>48</v>
      </c>
      <c r="CY5" s="727"/>
      <c r="CZ5" s="728"/>
      <c r="DA5" s="741" t="s">
        <v>49</v>
      </c>
      <c r="DB5" s="727"/>
      <c r="DC5" s="728"/>
      <c r="DD5" s="741" t="s">
        <v>50</v>
      </c>
      <c r="DE5" s="727"/>
      <c r="DF5" s="728"/>
      <c r="DG5" s="735" t="s">
        <v>51</v>
      </c>
      <c r="DH5" s="736"/>
      <c r="DI5" s="737"/>
      <c r="DJ5" s="735" t="s">
        <v>52</v>
      </c>
      <c r="DK5" s="736"/>
      <c r="DL5" s="737"/>
      <c r="DM5" s="741" t="s">
        <v>53</v>
      </c>
      <c r="DN5" s="727"/>
      <c r="DO5" s="728"/>
      <c r="DP5" s="735" t="s">
        <v>54</v>
      </c>
      <c r="DQ5" s="736"/>
      <c r="DR5" s="737"/>
      <c r="DS5" s="735" t="s">
        <v>55</v>
      </c>
      <c r="DT5" s="736"/>
      <c r="DU5" s="737"/>
      <c r="DV5" s="738" t="s">
        <v>56</v>
      </c>
      <c r="DW5" s="736"/>
      <c r="DX5" s="739"/>
      <c r="DY5" s="740" t="s">
        <v>57</v>
      </c>
      <c r="DZ5" s="730"/>
      <c r="EA5" s="730"/>
      <c r="EB5" s="729" t="s">
        <v>58</v>
      </c>
      <c r="EC5" s="730"/>
      <c r="ED5" s="730"/>
      <c r="EE5" s="729" t="s">
        <v>59</v>
      </c>
      <c r="EF5" s="730"/>
      <c r="EG5" s="730"/>
      <c r="EH5" s="729" t="s">
        <v>60</v>
      </c>
      <c r="EI5" s="730"/>
      <c r="EJ5" s="730"/>
      <c r="EK5" s="729" t="s">
        <v>61</v>
      </c>
      <c r="EL5" s="730"/>
      <c r="EM5" s="730"/>
      <c r="EN5" s="729" t="s">
        <v>62</v>
      </c>
      <c r="EO5" s="730"/>
      <c r="EP5" s="730"/>
      <c r="EQ5" s="731" t="s">
        <v>63</v>
      </c>
      <c r="ER5" s="730"/>
      <c r="ES5" s="732"/>
      <c r="ET5" s="733" t="s">
        <v>64</v>
      </c>
      <c r="EU5" s="727"/>
      <c r="EV5" s="734"/>
      <c r="EW5" s="723" t="s">
        <v>65</v>
      </c>
      <c r="EX5" s="724"/>
      <c r="EY5" s="725"/>
      <c r="EZ5" s="726" t="s">
        <v>66</v>
      </c>
      <c r="FA5" s="727"/>
      <c r="FB5" s="728"/>
      <c r="FC5" s="726" t="s">
        <v>67</v>
      </c>
      <c r="FD5" s="727"/>
      <c r="FE5" s="728"/>
      <c r="FF5" s="116" t="s">
        <v>68</v>
      </c>
      <c r="FG5" s="170"/>
    </row>
    <row r="6" spans="1:163" ht="17.25" customHeight="1">
      <c r="A6" s="630"/>
      <c r="B6" s="409" t="s">
        <v>69</v>
      </c>
      <c r="C6" s="121"/>
      <c r="D6" s="382"/>
      <c r="E6" s="67"/>
      <c r="F6" s="54"/>
      <c r="G6" s="413"/>
      <c r="H6" s="151"/>
      <c r="I6" s="54"/>
      <c r="J6" s="413"/>
      <c r="K6" s="151"/>
      <c r="L6" s="54"/>
      <c r="M6" s="413"/>
      <c r="N6" s="151"/>
      <c r="O6" s="54"/>
      <c r="P6" s="413"/>
      <c r="Q6" s="151"/>
      <c r="R6" s="54"/>
      <c r="S6" s="413"/>
      <c r="T6" s="145"/>
      <c r="U6" s="209"/>
      <c r="V6" s="327"/>
      <c r="W6" s="145"/>
      <c r="X6" s="54"/>
      <c r="Y6" s="413"/>
      <c r="Z6" s="151"/>
      <c r="AA6" s="54"/>
      <c r="AB6" s="413"/>
      <c r="AC6" s="151"/>
      <c r="AD6" s="278"/>
      <c r="AE6" s="596"/>
      <c r="AF6" s="230"/>
      <c r="AG6" s="714"/>
      <c r="AH6" s="596"/>
      <c r="AI6" s="654"/>
      <c r="AJ6" s="131"/>
      <c r="AK6" s="413"/>
      <c r="AL6" s="15"/>
      <c r="AM6" s="131"/>
      <c r="AN6" s="413"/>
      <c r="AO6" s="151"/>
      <c r="AP6" s="54"/>
      <c r="AQ6" s="413"/>
      <c r="AR6" s="15"/>
      <c r="AS6" s="131"/>
      <c r="AT6" s="413"/>
      <c r="AU6" s="15"/>
      <c r="AV6" s="131"/>
      <c r="AW6" s="413"/>
      <c r="AX6" s="151"/>
      <c r="AY6" s="54"/>
      <c r="AZ6" s="413"/>
      <c r="BA6" s="151"/>
      <c r="BB6" s="54"/>
      <c r="BC6" s="413"/>
      <c r="BD6" s="151"/>
      <c r="BE6" s="54"/>
      <c r="BF6" s="413"/>
      <c r="BG6" s="151"/>
      <c r="BH6" s="54"/>
      <c r="BI6" s="413"/>
      <c r="BJ6" s="151"/>
      <c r="BK6" s="54"/>
      <c r="BL6" s="413"/>
      <c r="BM6" s="151"/>
      <c r="BN6" s="54"/>
      <c r="BO6" s="413"/>
      <c r="BP6" s="151"/>
      <c r="BQ6" s="54"/>
      <c r="BR6" s="413"/>
      <c r="BS6" s="151"/>
      <c r="BT6" s="54"/>
      <c r="BU6" s="413"/>
      <c r="BV6" s="151"/>
      <c r="BW6" s="278"/>
      <c r="BX6" s="596"/>
      <c r="BY6" s="318"/>
      <c r="BZ6" s="54"/>
      <c r="CA6" s="413"/>
      <c r="CB6" s="413"/>
      <c r="CC6" s="413"/>
      <c r="CD6" s="413"/>
      <c r="CE6" s="151"/>
      <c r="CF6" s="54"/>
      <c r="CG6" s="413"/>
      <c r="CH6" s="151"/>
      <c r="CI6" s="54"/>
      <c r="CJ6" s="413"/>
      <c r="CK6" s="151"/>
      <c r="CL6" s="278"/>
      <c r="CM6" s="596"/>
      <c r="CN6" s="318"/>
      <c r="CO6" s="54"/>
      <c r="CP6" s="413"/>
      <c r="CQ6" s="151"/>
      <c r="CR6" s="54"/>
      <c r="CS6" s="413"/>
      <c r="CT6" s="151"/>
      <c r="CU6" s="54"/>
      <c r="CV6" s="413"/>
      <c r="CW6" s="151"/>
      <c r="CX6" s="278"/>
      <c r="CY6" s="596"/>
      <c r="CZ6" s="318"/>
      <c r="DA6" s="278"/>
      <c r="DB6" s="596"/>
      <c r="DC6" s="318"/>
      <c r="DD6" s="278"/>
      <c r="DE6" s="596"/>
      <c r="DF6" s="318"/>
      <c r="DG6" s="54"/>
      <c r="DH6" s="413"/>
      <c r="DI6" s="151"/>
      <c r="DJ6" s="54"/>
      <c r="DK6" s="413"/>
      <c r="DL6" s="151"/>
      <c r="DM6" s="278"/>
      <c r="DN6" s="596"/>
      <c r="DO6" s="318"/>
      <c r="DP6" s="54"/>
      <c r="DQ6" s="413"/>
      <c r="DR6" s="151"/>
      <c r="DS6" s="54"/>
      <c r="DT6" s="413"/>
      <c r="DU6" s="151"/>
      <c r="DV6" s="54"/>
      <c r="DW6" s="413"/>
      <c r="DX6" s="15"/>
      <c r="DY6" s="714"/>
      <c r="DZ6" s="596"/>
      <c r="EA6" s="318"/>
      <c r="EB6" s="278"/>
      <c r="EC6" s="596"/>
      <c r="ED6" s="318"/>
      <c r="EE6" s="278"/>
      <c r="EF6" s="596"/>
      <c r="EG6" s="318"/>
      <c r="EH6" s="278"/>
      <c r="EI6" s="596"/>
      <c r="EJ6" s="318"/>
      <c r="EK6" s="278"/>
      <c r="EL6" s="596"/>
      <c r="EM6" s="318"/>
      <c r="EN6" s="278"/>
      <c r="EO6" s="596"/>
      <c r="EP6" s="318"/>
      <c r="EQ6" s="278"/>
      <c r="ER6" s="596"/>
      <c r="ES6" s="654"/>
      <c r="ET6" s="714"/>
      <c r="EU6" s="596"/>
      <c r="EV6" s="654"/>
      <c r="EW6" s="714"/>
      <c r="EX6" s="596"/>
      <c r="EY6" s="318"/>
      <c r="EZ6" s="278"/>
      <c r="FA6" s="596"/>
      <c r="FB6" s="318"/>
      <c r="FC6" s="278"/>
      <c r="FD6" s="596"/>
      <c r="FE6" s="318"/>
      <c r="FF6" s="498"/>
      <c r="FG6" s="280"/>
    </row>
    <row r="7" spans="1:163" ht="29.25" customHeight="1">
      <c r="A7" s="306"/>
      <c r="B7" s="418" t="s">
        <v>70</v>
      </c>
      <c r="C7" s="709"/>
      <c r="D7" s="240"/>
      <c r="E7" s="698"/>
      <c r="F7" s="483"/>
      <c r="G7" s="22"/>
      <c r="H7" s="623"/>
      <c r="I7" s="483"/>
      <c r="J7" s="22"/>
      <c r="K7" s="623"/>
      <c r="L7" s="483"/>
      <c r="M7" s="22"/>
      <c r="N7" s="623"/>
      <c r="O7" s="483"/>
      <c r="P7" s="22"/>
      <c r="Q7" s="623"/>
      <c r="R7" s="483"/>
      <c r="S7" s="22"/>
      <c r="T7" s="423"/>
      <c r="U7" s="483"/>
      <c r="V7" s="186"/>
      <c r="W7" s="423"/>
      <c r="X7" s="483"/>
      <c r="Y7" s="22"/>
      <c r="Z7" s="623"/>
      <c r="AA7" s="483"/>
      <c r="AB7" s="22"/>
      <c r="AC7" s="623"/>
      <c r="AD7" s="483"/>
      <c r="AE7" s="22"/>
      <c r="AF7" s="302"/>
      <c r="AG7" s="639"/>
      <c r="AH7" s="22"/>
      <c r="AI7" s="201"/>
      <c r="AJ7" s="639"/>
      <c r="AK7" s="22"/>
      <c r="AL7" s="201"/>
      <c r="AM7" s="639"/>
      <c r="AN7" s="22"/>
      <c r="AO7" s="623"/>
      <c r="AP7" s="483"/>
      <c r="AQ7" s="22"/>
      <c r="AR7" s="201"/>
      <c r="AS7" s="639"/>
      <c r="AT7" s="22"/>
      <c r="AU7" s="201"/>
      <c r="AV7" s="639"/>
      <c r="AW7" s="22"/>
      <c r="AX7" s="623"/>
      <c r="AY7" s="483"/>
      <c r="AZ7" s="22"/>
      <c r="BA7" s="623"/>
      <c r="BB7" s="483"/>
      <c r="BC7" s="22"/>
      <c r="BD7" s="623"/>
      <c r="BE7" s="483"/>
      <c r="BF7" s="22"/>
      <c r="BG7" s="623"/>
      <c r="BH7" s="483"/>
      <c r="BI7" s="22"/>
      <c r="BJ7" s="623"/>
      <c r="BK7" s="483"/>
      <c r="BL7" s="22"/>
      <c r="BM7" s="623"/>
      <c r="BN7" s="483"/>
      <c r="BO7" s="22"/>
      <c r="BP7" s="623"/>
      <c r="BQ7" s="483"/>
      <c r="BR7" s="22"/>
      <c r="BS7" s="623"/>
      <c r="BT7" s="483"/>
      <c r="BU7" s="22"/>
      <c r="BV7" s="623"/>
      <c r="BW7" s="483"/>
      <c r="BX7" s="22"/>
      <c r="BY7" s="623"/>
      <c r="BZ7" s="483"/>
      <c r="CA7" s="22"/>
      <c r="CB7" s="22"/>
      <c r="CC7" s="22"/>
      <c r="CD7" s="22"/>
      <c r="CE7" s="623"/>
      <c r="CF7" s="483"/>
      <c r="CG7" s="22"/>
      <c r="CH7" s="623"/>
      <c r="CI7" s="483"/>
      <c r="CJ7" s="22"/>
      <c r="CK7" s="623"/>
      <c r="CL7" s="483"/>
      <c r="CM7" s="22"/>
      <c r="CN7" s="623"/>
      <c r="CO7" s="483"/>
      <c r="CP7" s="22"/>
      <c r="CQ7" s="623"/>
      <c r="CR7" s="483"/>
      <c r="CS7" s="22"/>
      <c r="CT7" s="623"/>
      <c r="CU7" s="483"/>
      <c r="CV7" s="22"/>
      <c r="CW7" s="623"/>
      <c r="CX7" s="483"/>
      <c r="CY7" s="22"/>
      <c r="CZ7" s="623"/>
      <c r="DA7" s="483"/>
      <c r="DB7" s="22"/>
      <c r="DC7" s="623"/>
      <c r="DD7" s="483"/>
      <c r="DE7" s="22"/>
      <c r="DF7" s="623"/>
      <c r="DG7" s="483"/>
      <c r="DH7" s="22"/>
      <c r="DI7" s="623"/>
      <c r="DJ7" s="483"/>
      <c r="DK7" s="22"/>
      <c r="DL7" s="623"/>
      <c r="DM7" s="483"/>
      <c r="DN7" s="22"/>
      <c r="DO7" s="623"/>
      <c r="DP7" s="483"/>
      <c r="DQ7" s="22"/>
      <c r="DR7" s="623"/>
      <c r="DS7" s="483"/>
      <c r="DT7" s="22"/>
      <c r="DU7" s="623"/>
      <c r="DV7" s="483"/>
      <c r="DW7" s="22"/>
      <c r="DX7" s="201"/>
      <c r="DY7" s="639"/>
      <c r="DZ7" s="22"/>
      <c r="EA7" s="623"/>
      <c r="EB7" s="483"/>
      <c r="EC7" s="22"/>
      <c r="ED7" s="623"/>
      <c r="EE7" s="483"/>
      <c r="EF7" s="22"/>
      <c r="EG7" s="623"/>
      <c r="EH7" s="483"/>
      <c r="EI7" s="22"/>
      <c r="EJ7" s="623"/>
      <c r="EK7" s="483"/>
      <c r="EL7" s="22"/>
      <c r="EM7" s="623"/>
      <c r="EN7" s="483"/>
      <c r="EO7" s="22"/>
      <c r="EP7" s="623"/>
      <c r="EQ7" s="483"/>
      <c r="ER7" s="22"/>
      <c r="ES7" s="201"/>
      <c r="ET7" s="639"/>
      <c r="EU7" s="22"/>
      <c r="EV7" s="201"/>
      <c r="EW7" s="639"/>
      <c r="EX7" s="22"/>
      <c r="EY7" s="623"/>
      <c r="EZ7" s="483"/>
      <c r="FA7" s="22"/>
      <c r="FB7" s="623"/>
      <c r="FC7" s="483"/>
      <c r="FD7" s="22"/>
      <c r="FE7" s="623"/>
      <c r="FF7" s="183"/>
      <c r="FG7" s="598"/>
    </row>
    <row r="8" spans="1:163" ht="65.25" customHeight="1">
      <c r="A8" s="482" t="s">
        <v>71</v>
      </c>
      <c r="B8" s="293" t="s">
        <v>72</v>
      </c>
      <c r="C8" s="608">
        <v>1</v>
      </c>
      <c r="D8" s="616" t="s">
        <v>73</v>
      </c>
      <c r="E8" s="263"/>
      <c r="F8" s="722"/>
      <c r="G8" s="584"/>
      <c r="H8" s="421"/>
      <c r="I8" s="722">
        <v>1</v>
      </c>
      <c r="J8" s="584" t="s">
        <v>73</v>
      </c>
      <c r="K8" s="421"/>
      <c r="L8" s="722"/>
      <c r="M8" s="584"/>
      <c r="N8" s="421"/>
      <c r="O8" s="722"/>
      <c r="P8" s="584"/>
      <c r="Q8" s="421"/>
      <c r="R8" s="722">
        <v>1</v>
      </c>
      <c r="S8" s="584" t="s">
        <v>73</v>
      </c>
      <c r="T8" s="141"/>
      <c r="U8" s="274"/>
      <c r="V8" s="584"/>
      <c r="W8" s="141"/>
      <c r="X8" s="722"/>
      <c r="Y8" s="584"/>
      <c r="Z8" s="421"/>
      <c r="AA8" s="722">
        <v>1</v>
      </c>
      <c r="AB8" s="584" t="s">
        <v>73</v>
      </c>
      <c r="AC8" s="421"/>
      <c r="AD8" s="722"/>
      <c r="AE8" s="584"/>
      <c r="AF8" s="88"/>
      <c r="AG8" s="432">
        <v>5</v>
      </c>
      <c r="AH8" s="584" t="s">
        <v>74</v>
      </c>
      <c r="AI8" s="214"/>
      <c r="AJ8" s="432">
        <v>5</v>
      </c>
      <c r="AK8" s="584" t="s">
        <v>74</v>
      </c>
      <c r="AL8" s="214"/>
      <c r="AM8" s="666">
        <v>3</v>
      </c>
      <c r="AN8" s="584" t="s">
        <v>74</v>
      </c>
      <c r="AO8" s="421"/>
      <c r="AP8" s="722"/>
      <c r="AQ8" s="584"/>
      <c r="AR8" s="214"/>
      <c r="AS8" s="666"/>
      <c r="AT8" s="584"/>
      <c r="AU8" s="214"/>
      <c r="AV8" s="666"/>
      <c r="AW8" s="584"/>
      <c r="AX8" s="421"/>
      <c r="AY8" s="722">
        <v>5</v>
      </c>
      <c r="AZ8" s="584" t="s">
        <v>74</v>
      </c>
      <c r="BA8" s="421"/>
      <c r="BB8" s="722"/>
      <c r="BC8" s="584"/>
      <c r="BD8" s="421"/>
      <c r="BE8" s="722"/>
      <c r="BF8" s="584"/>
      <c r="BG8" s="421"/>
      <c r="BH8" s="722"/>
      <c r="BI8" s="584"/>
      <c r="BJ8" s="421"/>
      <c r="BK8" s="722">
        <v>1</v>
      </c>
      <c r="BL8" s="584" t="s">
        <v>74</v>
      </c>
      <c r="BM8" s="421"/>
      <c r="BN8" s="722"/>
      <c r="BO8" s="584"/>
      <c r="BP8" s="421"/>
      <c r="BQ8" s="722">
        <v>3</v>
      </c>
      <c r="BR8" s="584" t="s">
        <v>73</v>
      </c>
      <c r="BS8" s="421"/>
      <c r="BT8" s="722"/>
      <c r="BU8" s="584"/>
      <c r="BV8" s="421"/>
      <c r="BW8" s="722"/>
      <c r="BX8" s="584"/>
      <c r="BY8" s="421"/>
      <c r="BZ8" s="722"/>
      <c r="CA8" s="584"/>
      <c r="CB8" s="584"/>
      <c r="CC8" s="584">
        <v>2</v>
      </c>
      <c r="CD8" s="584" t="s">
        <v>73</v>
      </c>
      <c r="CE8" s="421"/>
      <c r="CF8" s="722"/>
      <c r="CG8" s="584"/>
      <c r="CH8" s="421"/>
      <c r="CI8" s="722">
        <v>4</v>
      </c>
      <c r="CJ8" s="584" t="s">
        <v>74</v>
      </c>
      <c r="CK8" s="421"/>
      <c r="CL8" s="722"/>
      <c r="CM8" s="584"/>
      <c r="CN8" s="421"/>
      <c r="CO8" s="722"/>
      <c r="CP8" s="584"/>
      <c r="CQ8" s="421"/>
      <c r="CR8" s="722"/>
      <c r="CS8" s="584"/>
      <c r="CT8" s="421"/>
      <c r="CU8" s="722"/>
      <c r="CV8" s="584"/>
      <c r="CW8" s="421"/>
      <c r="CX8" s="722">
        <v>5</v>
      </c>
      <c r="CY8" s="584" t="s">
        <v>74</v>
      </c>
      <c r="CZ8" s="421"/>
      <c r="DA8" s="722"/>
      <c r="DB8" s="584"/>
      <c r="DC8" s="421"/>
      <c r="DD8" s="722"/>
      <c r="DE8" s="584"/>
      <c r="DF8" s="421"/>
      <c r="DG8" s="722"/>
      <c r="DH8" s="584"/>
      <c r="DI8" s="421"/>
      <c r="DJ8" s="722"/>
      <c r="DK8" s="584"/>
      <c r="DL8" s="421"/>
      <c r="DM8" s="722"/>
      <c r="DN8" s="584"/>
      <c r="DO8" s="421"/>
      <c r="DP8" s="722"/>
      <c r="DQ8" s="584"/>
      <c r="DR8" s="421"/>
      <c r="DS8" s="722"/>
      <c r="DT8" s="584"/>
      <c r="DU8" s="421"/>
      <c r="DV8" s="722"/>
      <c r="DW8" s="584"/>
      <c r="DX8" s="214"/>
      <c r="DY8" s="666"/>
      <c r="DZ8" s="584"/>
      <c r="EA8" s="421"/>
      <c r="EB8" s="722"/>
      <c r="EC8" s="584"/>
      <c r="ED8" s="421"/>
      <c r="EE8" s="722"/>
      <c r="EF8" s="584"/>
      <c r="EG8" s="421"/>
      <c r="EH8" s="722"/>
      <c r="EI8" s="584"/>
      <c r="EJ8" s="421"/>
      <c r="EK8" s="722"/>
      <c r="EL8" s="584"/>
      <c r="EM8" s="421"/>
      <c r="EN8" s="722"/>
      <c r="EO8" s="584"/>
      <c r="EP8" s="421"/>
      <c r="EQ8" s="692">
        <v>3</v>
      </c>
      <c r="ER8" s="584" t="s">
        <v>74</v>
      </c>
      <c r="ES8" s="214"/>
      <c r="ET8" s="666"/>
      <c r="EU8" s="584"/>
      <c r="EV8" s="214"/>
      <c r="EW8" s="666"/>
      <c r="EX8" s="584"/>
      <c r="EY8" s="421"/>
      <c r="EZ8" s="722"/>
      <c r="FA8" s="584"/>
      <c r="FB8" s="421"/>
      <c r="FC8" s="692">
        <v>3</v>
      </c>
      <c r="FD8" s="584" t="s">
        <v>73</v>
      </c>
      <c r="FE8" s="421"/>
      <c r="FF8" s="576"/>
      <c r="FG8" s="164"/>
    </row>
    <row r="9" spans="1:163" ht="59.25" customHeight="1">
      <c r="A9" s="715" t="s">
        <v>75</v>
      </c>
      <c r="B9" s="96" t="s">
        <v>76</v>
      </c>
      <c r="C9" s="174"/>
      <c r="D9" s="103"/>
      <c r="E9" s="146"/>
      <c r="F9" s="633"/>
      <c r="G9" s="632"/>
      <c r="H9" s="289"/>
      <c r="I9" s="633">
        <v>5</v>
      </c>
      <c r="J9" s="632" t="s">
        <v>74</v>
      </c>
      <c r="K9" s="289"/>
      <c r="L9" s="633"/>
      <c r="M9" s="632"/>
      <c r="N9" s="289"/>
      <c r="O9" s="633"/>
      <c r="P9" s="632"/>
      <c r="Q9" s="289"/>
      <c r="R9" s="633"/>
      <c r="S9" s="632"/>
      <c r="T9" s="289"/>
      <c r="U9" s="633"/>
      <c r="V9" s="632"/>
      <c r="W9" s="289"/>
      <c r="X9" s="633">
        <v>5</v>
      </c>
      <c r="Y9" s="632" t="s">
        <v>74</v>
      </c>
      <c r="Z9" s="289"/>
      <c r="AA9" s="633">
        <v>3</v>
      </c>
      <c r="AB9" s="632" t="s">
        <v>74</v>
      </c>
      <c r="AC9" s="289"/>
      <c r="AD9" s="633"/>
      <c r="AE9" s="632"/>
      <c r="AF9" s="190"/>
      <c r="AG9" s="39">
        <v>5</v>
      </c>
      <c r="AH9" s="632" t="s">
        <v>74</v>
      </c>
      <c r="AI9" s="190"/>
      <c r="AJ9" s="39">
        <v>5</v>
      </c>
      <c r="AK9" s="632" t="s">
        <v>74</v>
      </c>
      <c r="AL9" s="190"/>
      <c r="AM9" s="703">
        <v>3</v>
      </c>
      <c r="AN9" s="632" t="s">
        <v>74</v>
      </c>
      <c r="AO9" s="289"/>
      <c r="AP9" s="633"/>
      <c r="AQ9" s="632"/>
      <c r="AR9" s="190"/>
      <c r="AS9" s="703"/>
      <c r="AT9" s="632"/>
      <c r="AU9" s="190"/>
      <c r="AV9" s="703"/>
      <c r="AW9" s="632"/>
      <c r="AX9" s="289"/>
      <c r="AY9" s="633"/>
      <c r="AZ9" s="632"/>
      <c r="BA9" s="289"/>
      <c r="BB9" s="633"/>
      <c r="BC9" s="632"/>
      <c r="BD9" s="289"/>
      <c r="BE9" s="633"/>
      <c r="BF9" s="632"/>
      <c r="BG9" s="289"/>
      <c r="BH9" s="633"/>
      <c r="BI9" s="632"/>
      <c r="BJ9" s="289"/>
      <c r="BK9" s="633">
        <v>1</v>
      </c>
      <c r="BL9" s="632" t="s">
        <v>74</v>
      </c>
      <c r="BM9" s="289"/>
      <c r="BN9" s="633"/>
      <c r="BO9" s="632"/>
      <c r="BP9" s="289"/>
      <c r="BQ9" s="633">
        <v>3</v>
      </c>
      <c r="BR9" s="632" t="s">
        <v>74</v>
      </c>
      <c r="BS9" s="289"/>
      <c r="BT9" s="633"/>
      <c r="BU9" s="632"/>
      <c r="BV9" s="289"/>
      <c r="BW9" s="633"/>
      <c r="BX9" s="632"/>
      <c r="BY9" s="289"/>
      <c r="BZ9" s="633"/>
      <c r="CA9" s="632"/>
      <c r="CB9" s="632"/>
      <c r="CC9" s="632">
        <v>5</v>
      </c>
      <c r="CD9" s="632" t="s">
        <v>74</v>
      </c>
      <c r="CE9" s="289"/>
      <c r="CF9" s="633"/>
      <c r="CG9" s="632"/>
      <c r="CH9" s="289"/>
      <c r="CI9" s="633"/>
      <c r="CJ9" s="632"/>
      <c r="CK9" s="289"/>
      <c r="CL9" s="633"/>
      <c r="CM9" s="632"/>
      <c r="CN9" s="289"/>
      <c r="CO9" s="633"/>
      <c r="CP9" s="632"/>
      <c r="CQ9" s="289"/>
      <c r="CR9" s="633"/>
      <c r="CS9" s="632"/>
      <c r="CT9" s="289"/>
      <c r="CU9" s="633"/>
      <c r="CV9" s="632"/>
      <c r="CW9" s="289"/>
      <c r="CX9" s="633">
        <v>1</v>
      </c>
      <c r="CY9" s="632" t="s">
        <v>73</v>
      </c>
      <c r="CZ9" s="289"/>
      <c r="DA9" s="154">
        <v>3</v>
      </c>
      <c r="DB9" s="632" t="s">
        <v>73</v>
      </c>
      <c r="DC9" s="289"/>
      <c r="DD9" s="633">
        <v>3</v>
      </c>
      <c r="DE9" s="632" t="s">
        <v>73</v>
      </c>
      <c r="DF9" s="289"/>
      <c r="DG9" s="633"/>
      <c r="DH9" s="632"/>
      <c r="DI9" s="289"/>
      <c r="DJ9" s="633">
        <v>1</v>
      </c>
      <c r="DK9" s="632" t="s">
        <v>73</v>
      </c>
      <c r="DL9" s="289"/>
      <c r="DM9" s="154">
        <v>3</v>
      </c>
      <c r="DN9" s="632" t="s">
        <v>74</v>
      </c>
      <c r="DO9" s="289"/>
      <c r="DP9" s="633"/>
      <c r="DQ9" s="632"/>
      <c r="DR9" s="289"/>
      <c r="DS9" s="633"/>
      <c r="DT9" s="632"/>
      <c r="DU9" s="289"/>
      <c r="DV9" s="633"/>
      <c r="DW9" s="632"/>
      <c r="DX9" s="190"/>
      <c r="DY9" s="703"/>
      <c r="DZ9" s="632"/>
      <c r="EA9" s="289"/>
      <c r="EB9" s="633"/>
      <c r="EC9" s="632"/>
      <c r="ED9" s="289"/>
      <c r="EE9" s="633"/>
      <c r="EF9" s="632"/>
      <c r="EG9" s="289"/>
      <c r="EH9" s="633">
        <v>1</v>
      </c>
      <c r="EI9" s="632" t="s">
        <v>73</v>
      </c>
      <c r="EJ9" s="289"/>
      <c r="EK9" s="633"/>
      <c r="EL9" s="632"/>
      <c r="EM9" s="289"/>
      <c r="EN9" s="633"/>
      <c r="EO9" s="632"/>
      <c r="EP9" s="289"/>
      <c r="EQ9" s="154">
        <v>3</v>
      </c>
      <c r="ER9" s="632" t="s">
        <v>74</v>
      </c>
      <c r="ES9" s="190"/>
      <c r="ET9" s="703"/>
      <c r="EU9" s="632"/>
      <c r="EV9" s="190"/>
      <c r="EW9" s="703"/>
      <c r="EX9" s="632"/>
      <c r="EY9" s="289"/>
      <c r="EZ9" s="633"/>
      <c r="FA9" s="632"/>
      <c r="FB9" s="289"/>
      <c r="FC9" s="154"/>
      <c r="FD9" s="632"/>
      <c r="FE9" s="289"/>
      <c r="FF9" s="502"/>
      <c r="FG9" s="68"/>
    </row>
    <row r="10" spans="1:163" ht="67.5" customHeight="1">
      <c r="A10" s="715" t="s">
        <v>77</v>
      </c>
      <c r="B10" s="301" t="s">
        <v>78</v>
      </c>
      <c r="C10" s="174"/>
      <c r="D10" s="103"/>
      <c r="E10" s="146"/>
      <c r="F10" s="633"/>
      <c r="G10" s="632"/>
      <c r="H10" s="289"/>
      <c r="I10" s="633"/>
      <c r="J10" s="632"/>
      <c r="K10" s="289"/>
      <c r="L10" s="633"/>
      <c r="M10" s="632"/>
      <c r="N10" s="289"/>
      <c r="O10" s="633"/>
      <c r="P10" s="632"/>
      <c r="Q10" s="289"/>
      <c r="R10" s="633"/>
      <c r="S10" s="632"/>
      <c r="T10" s="433"/>
      <c r="U10" s="720"/>
      <c r="V10" s="632"/>
      <c r="W10" s="433"/>
      <c r="X10" s="633"/>
      <c r="Y10" s="289"/>
      <c r="Z10" s="630"/>
      <c r="AA10" s="633"/>
      <c r="AB10" s="632"/>
      <c r="AC10" s="289"/>
      <c r="AD10" s="633"/>
      <c r="AE10" s="632"/>
      <c r="AF10" s="108"/>
      <c r="AG10" s="39">
        <v>5</v>
      </c>
      <c r="AH10" s="632" t="s">
        <v>74</v>
      </c>
      <c r="AI10" s="190"/>
      <c r="AJ10" s="39">
        <v>3</v>
      </c>
      <c r="AK10" s="632" t="s">
        <v>73</v>
      </c>
      <c r="AL10" s="190"/>
      <c r="AM10" s="703"/>
      <c r="AN10" s="632"/>
      <c r="AO10" s="289"/>
      <c r="AP10" s="633">
        <v>5</v>
      </c>
      <c r="AQ10" s="632" t="s">
        <v>74</v>
      </c>
      <c r="AR10" s="190"/>
      <c r="AS10" s="703"/>
      <c r="AT10" s="632"/>
      <c r="AU10" s="190"/>
      <c r="AV10" s="703">
        <v>5</v>
      </c>
      <c r="AW10" s="632" t="s">
        <v>74</v>
      </c>
      <c r="AX10" s="289"/>
      <c r="AY10" s="633">
        <v>5</v>
      </c>
      <c r="AZ10" s="632" t="s">
        <v>74</v>
      </c>
      <c r="BA10" s="289"/>
      <c r="BB10" s="633"/>
      <c r="BC10" s="632"/>
      <c r="BD10" s="289"/>
      <c r="BE10" s="154">
        <v>5</v>
      </c>
      <c r="BF10" s="632" t="s">
        <v>74</v>
      </c>
      <c r="BG10" s="289"/>
      <c r="BH10" s="633"/>
      <c r="BI10" s="632"/>
      <c r="BJ10" s="289"/>
      <c r="BK10" s="633"/>
      <c r="BL10" s="632"/>
      <c r="BM10" s="289"/>
      <c r="BN10" s="154">
        <v>5</v>
      </c>
      <c r="BO10" s="632" t="s">
        <v>73</v>
      </c>
      <c r="BP10" s="289"/>
      <c r="BQ10" s="633">
        <v>5</v>
      </c>
      <c r="BR10" s="632" t="s">
        <v>74</v>
      </c>
      <c r="BS10" s="289"/>
      <c r="BT10" s="633">
        <v>5</v>
      </c>
      <c r="BU10" s="632" t="s">
        <v>74</v>
      </c>
      <c r="BV10" s="289"/>
      <c r="BW10" s="633">
        <v>5</v>
      </c>
      <c r="BX10" s="632" t="s">
        <v>74</v>
      </c>
      <c r="BY10" s="289"/>
      <c r="BZ10" s="633">
        <v>5</v>
      </c>
      <c r="CA10" s="632" t="s">
        <v>74</v>
      </c>
      <c r="CB10" s="632"/>
      <c r="CC10" s="632">
        <v>4</v>
      </c>
      <c r="CD10" s="632" t="s">
        <v>74</v>
      </c>
      <c r="CE10" s="289"/>
      <c r="CF10" s="633"/>
      <c r="CG10" s="632"/>
      <c r="CH10" s="289"/>
      <c r="CI10" s="633">
        <v>4</v>
      </c>
      <c r="CJ10" s="632" t="s">
        <v>74</v>
      </c>
      <c r="CK10" s="289"/>
      <c r="CL10" s="633"/>
      <c r="CM10" s="632"/>
      <c r="CN10" s="289"/>
      <c r="CO10" s="633">
        <v>5</v>
      </c>
      <c r="CP10" s="632" t="s">
        <v>74</v>
      </c>
      <c r="CQ10" s="289"/>
      <c r="CR10" s="633"/>
      <c r="CS10" s="632"/>
      <c r="CT10" s="289"/>
      <c r="CU10" s="633">
        <v>5</v>
      </c>
      <c r="CV10" s="632" t="s">
        <v>74</v>
      </c>
      <c r="CW10" s="289"/>
      <c r="CX10" s="633">
        <v>1</v>
      </c>
      <c r="CY10" s="632" t="s">
        <v>73</v>
      </c>
      <c r="CZ10" s="289"/>
      <c r="DA10" s="633"/>
      <c r="DB10" s="632"/>
      <c r="DC10" s="289"/>
      <c r="DD10" s="633">
        <v>5</v>
      </c>
      <c r="DE10" s="632" t="s">
        <v>74</v>
      </c>
      <c r="DF10" s="289"/>
      <c r="DG10" s="633"/>
      <c r="DH10" s="632"/>
      <c r="DI10" s="289"/>
      <c r="DJ10" s="633">
        <v>1</v>
      </c>
      <c r="DK10" s="632" t="s">
        <v>73</v>
      </c>
      <c r="DL10" s="289"/>
      <c r="DM10" s="633"/>
      <c r="DN10" s="632"/>
      <c r="DO10" s="289"/>
      <c r="DP10" s="633"/>
      <c r="DQ10" s="632"/>
      <c r="DR10" s="289"/>
      <c r="DS10" s="633"/>
      <c r="DT10" s="632"/>
      <c r="DU10" s="289"/>
      <c r="DV10" s="633"/>
      <c r="DW10" s="632"/>
      <c r="DX10" s="190"/>
      <c r="DY10" s="703"/>
      <c r="DZ10" s="632"/>
      <c r="EA10" s="289"/>
      <c r="EB10" s="633">
        <v>3</v>
      </c>
      <c r="EC10" s="632" t="s">
        <v>74</v>
      </c>
      <c r="ED10" s="289"/>
      <c r="EE10" s="633"/>
      <c r="EF10" s="632"/>
      <c r="EG10" s="289"/>
      <c r="EH10" s="633">
        <v>3</v>
      </c>
      <c r="EI10" s="632" t="s">
        <v>74</v>
      </c>
      <c r="EJ10" s="289"/>
      <c r="EK10" s="633">
        <v>5</v>
      </c>
      <c r="EL10" s="632" t="s">
        <v>74</v>
      </c>
      <c r="EM10" s="289"/>
      <c r="EN10" s="633">
        <v>5</v>
      </c>
      <c r="EO10" s="632" t="s">
        <v>74</v>
      </c>
      <c r="EP10" s="289"/>
      <c r="EQ10" s="154">
        <v>5</v>
      </c>
      <c r="ER10" s="632" t="s">
        <v>74</v>
      </c>
      <c r="ES10" s="190"/>
      <c r="ET10" s="703"/>
      <c r="EU10" s="632"/>
      <c r="EV10" s="190"/>
      <c r="EW10" s="703"/>
      <c r="EX10" s="632"/>
      <c r="EY10" s="289"/>
      <c r="EZ10" s="633"/>
      <c r="FA10" s="632"/>
      <c r="FB10" s="289"/>
      <c r="FC10" s="154">
        <v>3</v>
      </c>
      <c r="FD10" s="632" t="s">
        <v>74</v>
      </c>
      <c r="FE10" s="289"/>
      <c r="FF10" s="502"/>
      <c r="FG10" s="68"/>
    </row>
    <row r="11" spans="1:163" ht="65.25" customHeight="1">
      <c r="A11" s="715" t="s">
        <v>79</v>
      </c>
      <c r="B11" s="672" t="s">
        <v>80</v>
      </c>
      <c r="C11" s="174"/>
      <c r="D11" s="103"/>
      <c r="E11" s="146"/>
      <c r="F11" s="633"/>
      <c r="G11" s="632"/>
      <c r="H11" s="289"/>
      <c r="I11" s="633"/>
      <c r="J11" s="632"/>
      <c r="K11" s="289"/>
      <c r="L11" s="633"/>
      <c r="M11" s="632"/>
      <c r="N11" s="289"/>
      <c r="O11" s="633"/>
      <c r="P11" s="632"/>
      <c r="Q11" s="289"/>
      <c r="R11" s="633">
        <v>3</v>
      </c>
      <c r="S11" s="632" t="s">
        <v>74</v>
      </c>
      <c r="T11" s="433"/>
      <c r="U11" s="720"/>
      <c r="V11" s="632"/>
      <c r="W11" s="433"/>
      <c r="X11" s="633">
        <v>3</v>
      </c>
      <c r="Y11" s="632" t="s">
        <v>74</v>
      </c>
      <c r="Z11" s="289"/>
      <c r="AA11" s="633">
        <v>5</v>
      </c>
      <c r="AB11" s="632" t="s">
        <v>74</v>
      </c>
      <c r="AC11" s="289"/>
      <c r="AD11" s="633"/>
      <c r="AE11" s="632"/>
      <c r="AF11" s="108"/>
      <c r="AG11" s="39">
        <v>5</v>
      </c>
      <c r="AH11" s="632" t="s">
        <v>74</v>
      </c>
      <c r="AI11" s="190"/>
      <c r="AJ11" s="39">
        <v>5</v>
      </c>
      <c r="AK11" s="632" t="s">
        <v>74</v>
      </c>
      <c r="AL11" s="190"/>
      <c r="AM11" s="703"/>
      <c r="AN11" s="632"/>
      <c r="AO11" s="289"/>
      <c r="AP11" s="633">
        <v>5</v>
      </c>
      <c r="AQ11" s="632" t="s">
        <v>74</v>
      </c>
      <c r="AR11" s="190"/>
      <c r="AS11" s="703">
        <v>3</v>
      </c>
      <c r="AT11" s="632" t="s">
        <v>73</v>
      </c>
      <c r="AU11" s="190"/>
      <c r="AV11" s="703">
        <v>5</v>
      </c>
      <c r="AW11" s="632" t="s">
        <v>74</v>
      </c>
      <c r="AX11" s="289"/>
      <c r="AY11" s="633">
        <v>5</v>
      </c>
      <c r="AZ11" s="632" t="s">
        <v>74</v>
      </c>
      <c r="BA11" s="289"/>
      <c r="BB11" s="633">
        <v>1</v>
      </c>
      <c r="BC11" s="632" t="s">
        <v>74</v>
      </c>
      <c r="BD11" s="289"/>
      <c r="BE11" s="154"/>
      <c r="BF11" s="632"/>
      <c r="BG11" s="289"/>
      <c r="BH11" s="633"/>
      <c r="BI11" s="632"/>
      <c r="BJ11" s="289"/>
      <c r="BK11" s="633">
        <v>5</v>
      </c>
      <c r="BL11" s="632" t="s">
        <v>74</v>
      </c>
      <c r="BM11" s="289"/>
      <c r="BN11" s="154">
        <v>4</v>
      </c>
      <c r="BO11" s="632" t="s">
        <v>73</v>
      </c>
      <c r="BP11" s="289"/>
      <c r="BQ11" s="633">
        <v>5</v>
      </c>
      <c r="BR11" s="632" t="s">
        <v>74</v>
      </c>
      <c r="BS11" s="289"/>
      <c r="BT11" s="633">
        <v>3</v>
      </c>
      <c r="BU11" s="632" t="s">
        <v>73</v>
      </c>
      <c r="BV11" s="289"/>
      <c r="BW11" s="633"/>
      <c r="BX11" s="632"/>
      <c r="BY11" s="289"/>
      <c r="BZ11" s="633">
        <v>1</v>
      </c>
      <c r="CA11" s="632" t="s">
        <v>73</v>
      </c>
      <c r="CB11" s="632"/>
      <c r="CC11" s="632">
        <v>5</v>
      </c>
      <c r="CD11" s="632" t="s">
        <v>74</v>
      </c>
      <c r="CE11" s="289"/>
      <c r="CF11" s="633"/>
      <c r="CG11" s="632"/>
      <c r="CH11" s="289"/>
      <c r="CI11" s="154">
        <v>3</v>
      </c>
      <c r="CJ11" s="632" t="s">
        <v>74</v>
      </c>
      <c r="CK11" s="289"/>
      <c r="CL11" s="633"/>
      <c r="CM11" s="632"/>
      <c r="CN11" s="289"/>
      <c r="CO11" s="633">
        <v>5</v>
      </c>
      <c r="CP11" s="632" t="s">
        <v>74</v>
      </c>
      <c r="CQ11" s="289"/>
      <c r="CR11" s="633">
        <v>3</v>
      </c>
      <c r="CS11" s="632" t="s">
        <v>73</v>
      </c>
      <c r="CT11" s="289"/>
      <c r="CU11" s="633">
        <v>3</v>
      </c>
      <c r="CV11" s="632" t="s">
        <v>74</v>
      </c>
      <c r="CW11" s="289"/>
      <c r="CX11" s="633">
        <v>1</v>
      </c>
      <c r="CY11" s="632" t="s">
        <v>73</v>
      </c>
      <c r="CZ11" s="289"/>
      <c r="DA11" s="633"/>
      <c r="DB11" s="632"/>
      <c r="DC11" s="289"/>
      <c r="DD11" s="633">
        <v>5</v>
      </c>
      <c r="DE11" s="632" t="s">
        <v>74</v>
      </c>
      <c r="DF11" s="289"/>
      <c r="DG11" s="633"/>
      <c r="DH11" s="632"/>
      <c r="DI11" s="289"/>
      <c r="DJ11" s="633">
        <v>3</v>
      </c>
      <c r="DK11" s="632" t="s">
        <v>74</v>
      </c>
      <c r="DL11" s="289"/>
      <c r="DM11" s="633"/>
      <c r="DN11" s="632"/>
      <c r="DO11" s="289"/>
      <c r="DP11" s="633"/>
      <c r="DQ11" s="632"/>
      <c r="DR11" s="289"/>
      <c r="DS11" s="633"/>
      <c r="DT11" s="632"/>
      <c r="DU11" s="289"/>
      <c r="DV11" s="633"/>
      <c r="DW11" s="632"/>
      <c r="DX11" s="190"/>
      <c r="DY11" s="703"/>
      <c r="DZ11" s="632"/>
      <c r="EA11" s="289"/>
      <c r="EB11" s="633">
        <v>3</v>
      </c>
      <c r="EC11" s="632" t="s">
        <v>74</v>
      </c>
      <c r="ED11" s="289"/>
      <c r="EE11" s="633">
        <v>4</v>
      </c>
      <c r="EF11" s="632" t="s">
        <v>74</v>
      </c>
      <c r="EG11" s="289"/>
      <c r="EH11" s="633">
        <v>3</v>
      </c>
      <c r="EI11" s="632" t="s">
        <v>74</v>
      </c>
      <c r="EJ11" s="289"/>
      <c r="EK11" s="633">
        <v>5</v>
      </c>
      <c r="EL11" s="632" t="s">
        <v>74</v>
      </c>
      <c r="EM11" s="289"/>
      <c r="EN11" s="633">
        <v>5</v>
      </c>
      <c r="EO11" s="632" t="s">
        <v>74</v>
      </c>
      <c r="EP11" s="289"/>
      <c r="EQ11" s="154">
        <v>5</v>
      </c>
      <c r="ER11" s="632" t="s">
        <v>74</v>
      </c>
      <c r="ES11" s="190"/>
      <c r="ET11" s="703"/>
      <c r="EU11" s="632"/>
      <c r="EV11" s="190"/>
      <c r="EW11" s="703"/>
      <c r="EX11" s="632"/>
      <c r="EY11" s="289"/>
      <c r="EZ11" s="633"/>
      <c r="FA11" s="632"/>
      <c r="FB11" s="289"/>
      <c r="FC11" s="154">
        <v>3</v>
      </c>
      <c r="FD11" s="632" t="s">
        <v>73</v>
      </c>
      <c r="FE11" s="289"/>
      <c r="FF11" s="502"/>
      <c r="FG11" s="68"/>
    </row>
    <row r="12" spans="1:163" ht="65.25" customHeight="1">
      <c r="A12" s="715" t="s">
        <v>81</v>
      </c>
      <c r="B12" s="672" t="s">
        <v>82</v>
      </c>
      <c r="C12" s="174"/>
      <c r="D12" s="103"/>
      <c r="E12" s="146"/>
      <c r="F12" s="633"/>
      <c r="G12" s="632"/>
      <c r="H12" s="289"/>
      <c r="I12" s="633"/>
      <c r="J12" s="632"/>
      <c r="K12" s="289"/>
      <c r="L12" s="633">
        <v>5</v>
      </c>
      <c r="M12" s="632" t="s">
        <v>74</v>
      </c>
      <c r="N12" s="289"/>
      <c r="O12" s="633"/>
      <c r="P12" s="632"/>
      <c r="Q12" s="289"/>
      <c r="R12" s="633">
        <v>4</v>
      </c>
      <c r="S12" s="632" t="s">
        <v>74</v>
      </c>
      <c r="T12" s="433"/>
      <c r="U12" s="720">
        <v>5</v>
      </c>
      <c r="V12" s="632" t="s">
        <v>74</v>
      </c>
      <c r="W12" s="433"/>
      <c r="X12" s="633">
        <v>1</v>
      </c>
      <c r="Y12" s="632" t="s">
        <v>73</v>
      </c>
      <c r="Z12" s="289"/>
      <c r="AA12" s="633">
        <v>5</v>
      </c>
      <c r="AB12" s="632" t="s">
        <v>74</v>
      </c>
      <c r="AC12" s="289"/>
      <c r="AD12" s="633">
        <v>4</v>
      </c>
      <c r="AE12" s="632" t="s">
        <v>74</v>
      </c>
      <c r="AF12" s="108"/>
      <c r="AG12" s="39">
        <v>5</v>
      </c>
      <c r="AH12" s="632" t="s">
        <v>74</v>
      </c>
      <c r="AI12" s="190"/>
      <c r="AJ12" s="39">
        <v>3</v>
      </c>
      <c r="AK12" s="632" t="s">
        <v>74</v>
      </c>
      <c r="AL12" s="190"/>
      <c r="AM12" s="703">
        <v>5</v>
      </c>
      <c r="AN12" s="632" t="s">
        <v>74</v>
      </c>
      <c r="AO12" s="289"/>
      <c r="AP12" s="633">
        <v>1</v>
      </c>
      <c r="AQ12" s="632" t="s">
        <v>73</v>
      </c>
      <c r="AR12" s="190"/>
      <c r="AS12" s="703">
        <v>3</v>
      </c>
      <c r="AT12" s="632" t="s">
        <v>74</v>
      </c>
      <c r="AU12" s="190"/>
      <c r="AV12" s="703" t="s">
        <v>74</v>
      </c>
      <c r="AW12" s="632" t="s">
        <v>74</v>
      </c>
      <c r="AX12" s="289"/>
      <c r="AY12" s="633">
        <v>5</v>
      </c>
      <c r="AZ12" s="632" t="s">
        <v>74</v>
      </c>
      <c r="BA12" s="289"/>
      <c r="BB12" s="633">
        <v>1</v>
      </c>
      <c r="BC12" s="632" t="s">
        <v>74</v>
      </c>
      <c r="BD12" s="289"/>
      <c r="BE12" s="154">
        <v>5</v>
      </c>
      <c r="BF12" s="632" t="s">
        <v>74</v>
      </c>
      <c r="BG12" s="289"/>
      <c r="BH12" s="633">
        <v>5</v>
      </c>
      <c r="BI12" s="632" t="s">
        <v>74</v>
      </c>
      <c r="BJ12" s="289"/>
      <c r="BK12" s="633"/>
      <c r="BL12" s="632"/>
      <c r="BM12" s="289"/>
      <c r="BN12" s="154"/>
      <c r="BO12" s="632"/>
      <c r="BP12" s="289"/>
      <c r="BQ12" s="633">
        <v>5</v>
      </c>
      <c r="BR12" s="632" t="s">
        <v>74</v>
      </c>
      <c r="BS12" s="289"/>
      <c r="BT12" s="633">
        <v>3</v>
      </c>
      <c r="BU12" s="632" t="s">
        <v>74</v>
      </c>
      <c r="BV12" s="289"/>
      <c r="BW12" s="633"/>
      <c r="BX12" s="632"/>
      <c r="BY12" s="289"/>
      <c r="BZ12" s="633">
        <v>3</v>
      </c>
      <c r="CA12" s="632" t="s">
        <v>74</v>
      </c>
      <c r="CB12" s="632"/>
      <c r="CC12" s="632">
        <v>5</v>
      </c>
      <c r="CD12" s="632" t="s">
        <v>74</v>
      </c>
      <c r="CE12" s="289"/>
      <c r="CF12" s="633"/>
      <c r="CG12" s="632"/>
      <c r="CH12" s="289"/>
      <c r="CI12" s="633">
        <v>2</v>
      </c>
      <c r="CJ12" s="632" t="s">
        <v>73</v>
      </c>
      <c r="CK12" s="289"/>
      <c r="CL12" s="633">
        <v>3</v>
      </c>
      <c r="CM12" s="632" t="s">
        <v>74</v>
      </c>
      <c r="CN12" s="289"/>
      <c r="CO12" s="633">
        <v>1</v>
      </c>
      <c r="CP12" s="632" t="s">
        <v>73</v>
      </c>
      <c r="CQ12" s="289"/>
      <c r="CR12" s="633">
        <v>1</v>
      </c>
      <c r="CS12" s="632" t="s">
        <v>73</v>
      </c>
      <c r="CT12" s="289"/>
      <c r="CU12" s="633">
        <v>3</v>
      </c>
      <c r="CV12" s="632" t="s">
        <v>74</v>
      </c>
      <c r="CW12" s="289"/>
      <c r="CX12" s="633">
        <v>2</v>
      </c>
      <c r="CY12" s="632" t="s">
        <v>73</v>
      </c>
      <c r="CZ12" s="289"/>
      <c r="DA12" s="633"/>
      <c r="DB12" s="632"/>
      <c r="DC12" s="289"/>
      <c r="DD12" s="633">
        <v>3</v>
      </c>
      <c r="DE12" s="632" t="s">
        <v>73</v>
      </c>
      <c r="DF12" s="289"/>
      <c r="DG12" s="633"/>
      <c r="DH12" s="632"/>
      <c r="DI12" s="289"/>
      <c r="DJ12" s="633">
        <v>5</v>
      </c>
      <c r="DK12" s="632" t="s">
        <v>74</v>
      </c>
      <c r="DL12" s="289"/>
      <c r="DM12" s="633">
        <v>3</v>
      </c>
      <c r="DN12" s="632" t="s">
        <v>73</v>
      </c>
      <c r="DO12" s="289"/>
      <c r="DP12" s="633"/>
      <c r="DQ12" s="632"/>
      <c r="DR12" s="289"/>
      <c r="DS12" s="633"/>
      <c r="DT12" s="632"/>
      <c r="DU12" s="289"/>
      <c r="DV12" s="633"/>
      <c r="DW12" s="632"/>
      <c r="DX12" s="190"/>
      <c r="DY12" s="703">
        <v>1</v>
      </c>
      <c r="DZ12" s="632" t="s">
        <v>73</v>
      </c>
      <c r="EA12" s="289"/>
      <c r="EB12" s="633">
        <v>5</v>
      </c>
      <c r="EC12" s="632" t="s">
        <v>74</v>
      </c>
      <c r="ED12" s="289"/>
      <c r="EE12" s="633">
        <v>3</v>
      </c>
      <c r="EF12" s="632" t="s">
        <v>74</v>
      </c>
      <c r="EG12" s="289"/>
      <c r="EH12" s="633">
        <v>4</v>
      </c>
      <c r="EI12" s="632" t="s">
        <v>74</v>
      </c>
      <c r="EJ12" s="289"/>
      <c r="EK12" s="633">
        <v>4</v>
      </c>
      <c r="EL12" s="632" t="s">
        <v>74</v>
      </c>
      <c r="EM12" s="289"/>
      <c r="EN12" s="633">
        <v>5</v>
      </c>
      <c r="EO12" s="632" t="s">
        <v>74</v>
      </c>
      <c r="EP12" s="289"/>
      <c r="EQ12" s="154">
        <v>3</v>
      </c>
      <c r="ER12" s="632" t="s">
        <v>74</v>
      </c>
      <c r="ES12" s="190"/>
      <c r="ET12" s="703"/>
      <c r="EU12" s="632"/>
      <c r="EV12" s="190"/>
      <c r="EW12" s="703"/>
      <c r="EX12" s="632"/>
      <c r="EY12" s="289"/>
      <c r="EZ12" s="633"/>
      <c r="FA12" s="632"/>
      <c r="FB12" s="289"/>
      <c r="FC12" s="154">
        <v>3</v>
      </c>
      <c r="FD12" s="632" t="s">
        <v>74</v>
      </c>
      <c r="FE12" s="289"/>
      <c r="FF12" s="502"/>
      <c r="FG12" s="68"/>
    </row>
    <row r="13" spans="1:163" ht="65.25" customHeight="1">
      <c r="A13" s="715" t="s">
        <v>83</v>
      </c>
      <c r="B13" s="672" t="s">
        <v>84</v>
      </c>
      <c r="C13" s="174"/>
      <c r="D13" s="103"/>
      <c r="E13" s="146"/>
      <c r="F13" s="633"/>
      <c r="G13" s="632"/>
      <c r="H13" s="289"/>
      <c r="I13" s="633">
        <v>5</v>
      </c>
      <c r="J13" s="632" t="s">
        <v>74</v>
      </c>
      <c r="K13" s="289"/>
      <c r="L13" s="633">
        <v>5</v>
      </c>
      <c r="M13" s="632" t="s">
        <v>74</v>
      </c>
      <c r="N13" s="289"/>
      <c r="O13" s="633"/>
      <c r="P13" s="632"/>
      <c r="Q13" s="289"/>
      <c r="R13" s="633">
        <v>3</v>
      </c>
      <c r="S13" s="632" t="s">
        <v>74</v>
      </c>
      <c r="T13" s="433"/>
      <c r="U13" s="720"/>
      <c r="V13" s="632"/>
      <c r="W13" s="433"/>
      <c r="X13" s="633">
        <v>1</v>
      </c>
      <c r="Y13" s="632" t="s">
        <v>73</v>
      </c>
      <c r="Z13" s="289"/>
      <c r="AA13" s="633">
        <v>4</v>
      </c>
      <c r="AB13" s="632" t="s">
        <v>74</v>
      </c>
      <c r="AC13" s="289"/>
      <c r="AD13" s="633">
        <v>4</v>
      </c>
      <c r="AE13" s="632" t="s">
        <v>74</v>
      </c>
      <c r="AF13" s="108"/>
      <c r="AG13" s="39">
        <v>5</v>
      </c>
      <c r="AH13" s="632" t="s">
        <v>74</v>
      </c>
      <c r="AI13" s="190"/>
      <c r="AJ13" s="39">
        <v>3</v>
      </c>
      <c r="AK13" s="632" t="s">
        <v>74</v>
      </c>
      <c r="AL13" s="190"/>
      <c r="AM13" s="703">
        <v>5</v>
      </c>
      <c r="AN13" s="632" t="s">
        <v>74</v>
      </c>
      <c r="AO13" s="289"/>
      <c r="AP13" s="633">
        <v>1</v>
      </c>
      <c r="AQ13" s="632" t="s">
        <v>73</v>
      </c>
      <c r="AR13" s="190"/>
      <c r="AS13" s="703"/>
      <c r="AT13" s="632"/>
      <c r="AU13" s="190"/>
      <c r="AV13" s="703">
        <v>3</v>
      </c>
      <c r="AW13" s="632" t="s">
        <v>74</v>
      </c>
      <c r="AX13" s="289"/>
      <c r="AY13" s="633">
        <v>5</v>
      </c>
      <c r="AZ13" s="632" t="s">
        <v>74</v>
      </c>
      <c r="BA13" s="289"/>
      <c r="BB13" s="633">
        <v>1</v>
      </c>
      <c r="BC13" s="632" t="s">
        <v>74</v>
      </c>
      <c r="BD13" s="289"/>
      <c r="BE13" s="154">
        <v>5</v>
      </c>
      <c r="BF13" s="632" t="s">
        <v>74</v>
      </c>
      <c r="BG13" s="289"/>
      <c r="BH13" s="633"/>
      <c r="BI13" s="632"/>
      <c r="BJ13" s="289"/>
      <c r="BK13" s="633"/>
      <c r="BL13" s="632"/>
      <c r="BM13" s="289"/>
      <c r="BN13" s="154"/>
      <c r="BO13" s="632"/>
      <c r="BP13" s="289"/>
      <c r="BQ13" s="633">
        <v>5</v>
      </c>
      <c r="BR13" s="632" t="s">
        <v>74</v>
      </c>
      <c r="BS13" s="289"/>
      <c r="BT13" s="633">
        <v>1</v>
      </c>
      <c r="BU13" s="632" t="s">
        <v>73</v>
      </c>
      <c r="BV13" s="289"/>
      <c r="BW13" s="633"/>
      <c r="BX13" s="632"/>
      <c r="BY13" s="289"/>
      <c r="BZ13" s="633">
        <v>1</v>
      </c>
      <c r="CA13" s="632" t="s">
        <v>73</v>
      </c>
      <c r="CB13" s="632"/>
      <c r="CC13" s="632">
        <v>2</v>
      </c>
      <c r="CD13" s="632" t="s">
        <v>73</v>
      </c>
      <c r="CE13" s="289"/>
      <c r="CF13" s="633"/>
      <c r="CG13" s="632"/>
      <c r="CH13" s="289"/>
      <c r="CI13" s="633">
        <v>2</v>
      </c>
      <c r="CJ13" s="632" t="s">
        <v>73</v>
      </c>
      <c r="CK13" s="289"/>
      <c r="CL13" s="633"/>
      <c r="CM13" s="632"/>
      <c r="CN13" s="289"/>
      <c r="CO13" s="633">
        <v>1</v>
      </c>
      <c r="CP13" s="632" t="s">
        <v>73</v>
      </c>
      <c r="CQ13" s="289"/>
      <c r="CR13" s="633"/>
      <c r="CS13" s="632"/>
      <c r="CT13" s="289"/>
      <c r="CU13" s="633">
        <v>3</v>
      </c>
      <c r="CV13" s="632" t="s">
        <v>74</v>
      </c>
      <c r="CW13" s="289"/>
      <c r="CX13" s="633">
        <v>3</v>
      </c>
      <c r="CY13" s="632" t="s">
        <v>73</v>
      </c>
      <c r="CZ13" s="289"/>
      <c r="DA13" s="633"/>
      <c r="DB13" s="632"/>
      <c r="DC13" s="289"/>
      <c r="DD13" s="633">
        <v>2</v>
      </c>
      <c r="DE13" s="632" t="s">
        <v>73</v>
      </c>
      <c r="DF13" s="289"/>
      <c r="DG13" s="633"/>
      <c r="DH13" s="632"/>
      <c r="DI13" s="289"/>
      <c r="DJ13" s="633">
        <v>3</v>
      </c>
      <c r="DK13" s="632" t="s">
        <v>74</v>
      </c>
      <c r="DL13" s="289"/>
      <c r="DM13" s="633"/>
      <c r="DN13" s="632"/>
      <c r="DO13" s="289"/>
      <c r="DP13" s="633"/>
      <c r="DQ13" s="632"/>
      <c r="DR13" s="289"/>
      <c r="DS13" s="633">
        <v>3</v>
      </c>
      <c r="DT13" s="632" t="s">
        <v>73</v>
      </c>
      <c r="DU13" s="289"/>
      <c r="DV13" s="633"/>
      <c r="DW13" s="632"/>
      <c r="DX13" s="190"/>
      <c r="DY13" s="703">
        <v>1</v>
      </c>
      <c r="DZ13" s="632" t="s">
        <v>73</v>
      </c>
      <c r="EA13" s="289"/>
      <c r="EB13" s="633">
        <v>1</v>
      </c>
      <c r="EC13" s="632" t="s">
        <v>73</v>
      </c>
      <c r="ED13" s="289"/>
      <c r="EE13" s="633">
        <v>2</v>
      </c>
      <c r="EF13" s="632" t="s">
        <v>73</v>
      </c>
      <c r="EG13" s="289"/>
      <c r="EH13" s="633">
        <v>4</v>
      </c>
      <c r="EI13" s="632" t="s">
        <v>74</v>
      </c>
      <c r="EJ13" s="289"/>
      <c r="EK13" s="633">
        <v>2</v>
      </c>
      <c r="EL13" s="632" t="s">
        <v>73</v>
      </c>
      <c r="EM13" s="289"/>
      <c r="EN13" s="633">
        <v>2</v>
      </c>
      <c r="EO13" s="632" t="s">
        <v>73</v>
      </c>
      <c r="EP13" s="289"/>
      <c r="EQ13" s="154">
        <v>3</v>
      </c>
      <c r="ER13" s="632" t="s">
        <v>74</v>
      </c>
      <c r="ES13" s="190"/>
      <c r="ET13" s="703"/>
      <c r="EU13" s="632"/>
      <c r="EV13" s="190"/>
      <c r="EW13" s="703"/>
      <c r="EX13" s="632"/>
      <c r="EY13" s="289"/>
      <c r="EZ13" s="633"/>
      <c r="FA13" s="632"/>
      <c r="FB13" s="289"/>
      <c r="FC13" s="633"/>
      <c r="FD13" s="632"/>
      <c r="FE13" s="289"/>
      <c r="FF13" s="502"/>
      <c r="FG13" s="68"/>
    </row>
    <row r="14" spans="1:163" ht="65.25" customHeight="1">
      <c r="A14" s="715" t="s">
        <v>85</v>
      </c>
      <c r="B14" s="672" t="s">
        <v>86</v>
      </c>
      <c r="C14" s="174"/>
      <c r="D14" s="103"/>
      <c r="E14" s="146"/>
      <c r="F14" s="633"/>
      <c r="G14" s="632"/>
      <c r="H14" s="289"/>
      <c r="I14" s="633">
        <v>3</v>
      </c>
      <c r="J14" s="632" t="s">
        <v>74</v>
      </c>
      <c r="K14" s="289"/>
      <c r="L14" s="633">
        <v>3</v>
      </c>
      <c r="M14" s="632" t="s">
        <v>74</v>
      </c>
      <c r="N14" s="289"/>
      <c r="O14" s="633"/>
      <c r="P14" s="632"/>
      <c r="Q14" s="289"/>
      <c r="R14" s="633">
        <v>2</v>
      </c>
      <c r="S14" s="632" t="s">
        <v>74</v>
      </c>
      <c r="T14" s="433"/>
      <c r="U14" s="720"/>
      <c r="V14" s="632"/>
      <c r="W14" s="433"/>
      <c r="X14" s="633">
        <v>4</v>
      </c>
      <c r="Y14" s="632" t="s">
        <v>74</v>
      </c>
      <c r="Z14" s="289"/>
      <c r="AA14" s="633"/>
      <c r="AB14" s="632"/>
      <c r="AC14" s="289"/>
      <c r="AD14" s="633"/>
      <c r="AE14" s="632"/>
      <c r="AF14" s="108"/>
      <c r="AG14" s="39">
        <v>5</v>
      </c>
      <c r="AH14" s="632" t="s">
        <v>74</v>
      </c>
      <c r="AI14" s="190"/>
      <c r="AJ14" s="39">
        <v>3</v>
      </c>
      <c r="AK14" s="632" t="s">
        <v>74</v>
      </c>
      <c r="AL14" s="190"/>
      <c r="AM14" s="703"/>
      <c r="AN14" s="632"/>
      <c r="AO14" s="289"/>
      <c r="AP14" s="633">
        <v>3</v>
      </c>
      <c r="AQ14" s="632" t="s">
        <v>74</v>
      </c>
      <c r="AR14" s="190"/>
      <c r="AS14" s="703"/>
      <c r="AT14" s="632"/>
      <c r="AU14" s="190"/>
      <c r="AV14" s="703">
        <v>3</v>
      </c>
      <c r="AW14" s="632" t="s">
        <v>74</v>
      </c>
      <c r="AX14" s="289"/>
      <c r="AY14" s="633">
        <v>5</v>
      </c>
      <c r="AZ14" s="632" t="s">
        <v>74</v>
      </c>
      <c r="BA14" s="289"/>
      <c r="BB14" s="633"/>
      <c r="BC14" s="632"/>
      <c r="BD14" s="289"/>
      <c r="BE14" s="633"/>
      <c r="BF14" s="632"/>
      <c r="BG14" s="289"/>
      <c r="BH14" s="633"/>
      <c r="BI14" s="632"/>
      <c r="BJ14" s="289"/>
      <c r="BK14" s="633"/>
      <c r="BL14" s="632"/>
      <c r="BM14" s="289"/>
      <c r="BN14" s="154">
        <v>5</v>
      </c>
      <c r="BO14" s="632" t="s">
        <v>73</v>
      </c>
      <c r="BP14" s="289"/>
      <c r="BQ14" s="633">
        <v>3</v>
      </c>
      <c r="BR14" s="632" t="s">
        <v>73</v>
      </c>
      <c r="BS14" s="289"/>
      <c r="BT14" s="633"/>
      <c r="BU14" s="632"/>
      <c r="BV14" s="289"/>
      <c r="BW14" s="633"/>
      <c r="BX14" s="632"/>
      <c r="BY14" s="289"/>
      <c r="BZ14" s="633">
        <v>1</v>
      </c>
      <c r="CA14" s="632" t="s">
        <v>74</v>
      </c>
      <c r="CB14" s="632"/>
      <c r="CC14" s="632">
        <v>5</v>
      </c>
      <c r="CD14" s="632" t="s">
        <v>74</v>
      </c>
      <c r="CE14" s="289"/>
      <c r="CF14" s="633"/>
      <c r="CG14" s="632"/>
      <c r="CH14" s="289"/>
      <c r="CI14" s="633">
        <v>4</v>
      </c>
      <c r="CJ14" s="632" t="s">
        <v>73</v>
      </c>
      <c r="CK14" s="289"/>
      <c r="CL14" s="633"/>
      <c r="CM14" s="632"/>
      <c r="CN14" s="289"/>
      <c r="CO14" s="633">
        <v>3</v>
      </c>
      <c r="CP14" s="632" t="s">
        <v>74</v>
      </c>
      <c r="CQ14" s="289"/>
      <c r="CR14" s="633"/>
      <c r="CS14" s="632"/>
      <c r="CT14" s="289"/>
      <c r="CU14" s="633">
        <v>3</v>
      </c>
      <c r="CV14" s="632" t="s">
        <v>74</v>
      </c>
      <c r="CW14" s="289"/>
      <c r="CX14" s="633">
        <v>1</v>
      </c>
      <c r="CY14" s="632" t="s">
        <v>73</v>
      </c>
      <c r="CZ14" s="289"/>
      <c r="DA14" s="633"/>
      <c r="DB14" s="632"/>
      <c r="DC14" s="289"/>
      <c r="DD14" s="633">
        <v>3</v>
      </c>
      <c r="DE14" s="632" t="s">
        <v>74</v>
      </c>
      <c r="DF14" s="289" t="s">
        <v>87</v>
      </c>
      <c r="DG14" s="633"/>
      <c r="DH14" s="632"/>
      <c r="DI14" s="289"/>
      <c r="DJ14" s="633">
        <v>5</v>
      </c>
      <c r="DK14" s="632" t="s">
        <v>74</v>
      </c>
      <c r="DL14" s="289"/>
      <c r="DM14" s="633"/>
      <c r="DN14" s="632"/>
      <c r="DO14" s="289"/>
      <c r="DP14" s="633"/>
      <c r="DQ14" s="632"/>
      <c r="DR14" s="289"/>
      <c r="DS14" s="633"/>
      <c r="DT14" s="632"/>
      <c r="DU14" s="289"/>
      <c r="DV14" s="633"/>
      <c r="DW14" s="632"/>
      <c r="DX14" s="190"/>
      <c r="DY14" s="703"/>
      <c r="DZ14" s="632"/>
      <c r="EA14" s="289"/>
      <c r="EB14" s="633">
        <v>5</v>
      </c>
      <c r="EC14" s="632" t="s">
        <v>74</v>
      </c>
      <c r="ED14" s="289"/>
      <c r="EE14" s="633">
        <v>3</v>
      </c>
      <c r="EF14" s="632" t="s">
        <v>74</v>
      </c>
      <c r="EG14" s="289"/>
      <c r="EH14" s="633">
        <v>4</v>
      </c>
      <c r="EI14" s="632" t="s">
        <v>74</v>
      </c>
      <c r="EJ14" s="289"/>
      <c r="EK14" s="633">
        <v>2</v>
      </c>
      <c r="EL14" s="632" t="s">
        <v>73</v>
      </c>
      <c r="EM14" s="289"/>
      <c r="EN14" s="633">
        <v>3</v>
      </c>
      <c r="EO14" s="632" t="s">
        <v>74</v>
      </c>
      <c r="EP14" s="289"/>
      <c r="EQ14" s="154">
        <v>3</v>
      </c>
      <c r="ER14" s="632" t="s">
        <v>74</v>
      </c>
      <c r="ES14" s="190"/>
      <c r="ET14" s="703"/>
      <c r="EU14" s="632"/>
      <c r="EV14" s="190"/>
      <c r="EW14" s="703"/>
      <c r="EX14" s="632"/>
      <c r="EY14" s="289"/>
      <c r="EZ14" s="633"/>
      <c r="FA14" s="632"/>
      <c r="FB14" s="289"/>
      <c r="FC14" s="633"/>
      <c r="FD14" s="632"/>
      <c r="FE14" s="289"/>
      <c r="FF14" s="502"/>
      <c r="FG14" s="68"/>
    </row>
    <row r="15" spans="1:163" ht="65.25" customHeight="1">
      <c r="A15" s="715" t="s">
        <v>88</v>
      </c>
      <c r="B15" s="672" t="s">
        <v>89</v>
      </c>
      <c r="C15" s="174"/>
      <c r="D15" s="103"/>
      <c r="E15" s="146"/>
      <c r="F15" s="633"/>
      <c r="G15" s="632"/>
      <c r="H15" s="289"/>
      <c r="I15" s="633"/>
      <c r="J15" s="632"/>
      <c r="K15" s="289"/>
      <c r="L15" s="633"/>
      <c r="M15" s="632"/>
      <c r="N15" s="289"/>
      <c r="O15" s="633"/>
      <c r="P15" s="632"/>
      <c r="Q15" s="289"/>
      <c r="R15" s="633">
        <v>2</v>
      </c>
      <c r="S15" s="632" t="s">
        <v>73</v>
      </c>
      <c r="T15" s="433"/>
      <c r="U15" s="720"/>
      <c r="V15" s="632"/>
      <c r="W15" s="433"/>
      <c r="X15" s="633">
        <v>1</v>
      </c>
      <c r="Y15" s="632" t="s">
        <v>73</v>
      </c>
      <c r="Z15" s="289"/>
      <c r="AA15" s="633">
        <v>4</v>
      </c>
      <c r="AB15" s="632" t="s">
        <v>74</v>
      </c>
      <c r="AC15" s="289"/>
      <c r="AD15" s="633"/>
      <c r="AE15" s="632"/>
      <c r="AF15" s="108"/>
      <c r="AG15" s="39">
        <v>4</v>
      </c>
      <c r="AH15" s="632" t="s">
        <v>74</v>
      </c>
      <c r="AI15" s="190"/>
      <c r="AJ15" s="39">
        <v>3</v>
      </c>
      <c r="AK15" s="632" t="s">
        <v>74</v>
      </c>
      <c r="AL15" s="190"/>
      <c r="AM15" s="703" t="s">
        <v>87</v>
      </c>
      <c r="AN15" s="632"/>
      <c r="AO15" s="289"/>
      <c r="AP15" s="633">
        <v>5</v>
      </c>
      <c r="AQ15" s="632" t="s">
        <v>73</v>
      </c>
      <c r="AR15" s="190"/>
      <c r="AS15" s="703"/>
      <c r="AT15" s="632"/>
      <c r="AU15" s="190"/>
      <c r="AV15" s="703">
        <v>3</v>
      </c>
      <c r="AW15" s="632" t="s">
        <v>73</v>
      </c>
      <c r="AX15" s="289"/>
      <c r="AY15" s="633">
        <v>5</v>
      </c>
      <c r="AZ15" s="632" t="s">
        <v>74</v>
      </c>
      <c r="BA15" s="289"/>
      <c r="BB15" s="633"/>
      <c r="BC15" s="632"/>
      <c r="BD15" s="289"/>
      <c r="BE15" s="633"/>
      <c r="BF15" s="632"/>
      <c r="BG15" s="289"/>
      <c r="BH15" s="633"/>
      <c r="BI15" s="632"/>
      <c r="BJ15" s="289"/>
      <c r="BK15" s="633">
        <v>3</v>
      </c>
      <c r="BL15" s="632" t="s">
        <v>74</v>
      </c>
      <c r="BM15" s="289"/>
      <c r="BN15" s="154">
        <v>5</v>
      </c>
      <c r="BO15" s="632" t="s">
        <v>73</v>
      </c>
      <c r="BP15" s="289"/>
      <c r="BQ15" s="633">
        <v>3</v>
      </c>
      <c r="BR15" s="632" t="s">
        <v>74</v>
      </c>
      <c r="BS15" s="289"/>
      <c r="BT15" s="633">
        <v>5</v>
      </c>
      <c r="BU15" s="632" t="s">
        <v>74</v>
      </c>
      <c r="BV15" s="289"/>
      <c r="BW15" s="633"/>
      <c r="BX15" s="632"/>
      <c r="BY15" s="289"/>
      <c r="BZ15" s="633">
        <v>1</v>
      </c>
      <c r="CA15" s="632" t="s">
        <v>73</v>
      </c>
      <c r="CB15" s="632"/>
      <c r="CC15" s="632">
        <v>4</v>
      </c>
      <c r="CD15" s="632" t="s">
        <v>74</v>
      </c>
      <c r="CE15" s="289"/>
      <c r="CF15" s="633"/>
      <c r="CG15" s="632"/>
      <c r="CH15" s="289"/>
      <c r="CI15" s="633">
        <v>3</v>
      </c>
      <c r="CJ15" s="632" t="s">
        <v>73</v>
      </c>
      <c r="CK15" s="289"/>
      <c r="CL15" s="633"/>
      <c r="CM15" s="632"/>
      <c r="CN15" s="289"/>
      <c r="CO15" s="633">
        <v>3</v>
      </c>
      <c r="CP15" s="632" t="s">
        <v>73</v>
      </c>
      <c r="CQ15" s="289"/>
      <c r="CR15" s="633"/>
      <c r="CS15" s="632"/>
      <c r="CT15" s="289"/>
      <c r="CU15" s="633"/>
      <c r="CV15" s="632"/>
      <c r="CW15" s="289"/>
      <c r="CX15" s="633">
        <v>1</v>
      </c>
      <c r="CY15" s="632" t="s">
        <v>73</v>
      </c>
      <c r="CZ15" s="289"/>
      <c r="DA15" s="633"/>
      <c r="DB15" s="632"/>
      <c r="DC15" s="289"/>
      <c r="DD15" s="633">
        <v>5</v>
      </c>
      <c r="DE15" s="632" t="s">
        <v>74</v>
      </c>
      <c r="DF15" s="289" t="s">
        <v>87</v>
      </c>
      <c r="DG15" s="633"/>
      <c r="DH15" s="632"/>
      <c r="DI15" s="289"/>
      <c r="DJ15" s="633">
        <v>3</v>
      </c>
      <c r="DK15" s="632" t="s">
        <v>74</v>
      </c>
      <c r="DL15" s="289"/>
      <c r="DM15" s="633">
        <v>5</v>
      </c>
      <c r="DN15" s="632" t="s">
        <v>73</v>
      </c>
      <c r="DO15" s="289"/>
      <c r="DP15" s="633"/>
      <c r="DQ15" s="632"/>
      <c r="DR15" s="289"/>
      <c r="DS15" s="633"/>
      <c r="DT15" s="632"/>
      <c r="DU15" s="289"/>
      <c r="DV15" s="633"/>
      <c r="DW15" s="632"/>
      <c r="DX15" s="190"/>
      <c r="DY15" s="703"/>
      <c r="DZ15" s="632"/>
      <c r="EA15" s="289"/>
      <c r="EB15" s="633">
        <v>3</v>
      </c>
      <c r="EC15" s="632" t="s">
        <v>73</v>
      </c>
      <c r="ED15" s="289"/>
      <c r="EE15" s="633">
        <v>2</v>
      </c>
      <c r="EF15" s="632" t="s">
        <v>73</v>
      </c>
      <c r="EG15" s="289"/>
      <c r="EH15" s="633">
        <v>1</v>
      </c>
      <c r="EI15" s="632" t="s">
        <v>73</v>
      </c>
      <c r="EJ15" s="289"/>
      <c r="EK15" s="633">
        <v>4</v>
      </c>
      <c r="EL15" s="632" t="s">
        <v>74</v>
      </c>
      <c r="EM15" s="289"/>
      <c r="EN15" s="633">
        <v>4</v>
      </c>
      <c r="EO15" s="632" t="s">
        <v>74</v>
      </c>
      <c r="EP15" s="289"/>
      <c r="EQ15" s="154">
        <v>3</v>
      </c>
      <c r="ER15" s="632" t="s">
        <v>74</v>
      </c>
      <c r="ES15" s="190"/>
      <c r="ET15" s="703"/>
      <c r="EU15" s="632"/>
      <c r="EV15" s="190"/>
      <c r="EW15" s="703"/>
      <c r="EX15" s="632"/>
      <c r="EY15" s="289"/>
      <c r="EZ15" s="633"/>
      <c r="FA15" s="632"/>
      <c r="FB15" s="289"/>
      <c r="FC15" s="154">
        <v>3</v>
      </c>
      <c r="FD15" s="632" t="s">
        <v>74</v>
      </c>
      <c r="FE15" s="289"/>
      <c r="FF15" s="502"/>
      <c r="FG15" s="68"/>
    </row>
    <row r="16" spans="1:163" ht="65.25" customHeight="1">
      <c r="A16" s="715" t="s">
        <v>90</v>
      </c>
      <c r="B16" s="301" t="s">
        <v>91</v>
      </c>
      <c r="C16" s="174">
        <v>1</v>
      </c>
      <c r="D16" s="103" t="s">
        <v>73</v>
      </c>
      <c r="E16" s="146"/>
      <c r="F16" s="633"/>
      <c r="G16" s="632"/>
      <c r="H16" s="289"/>
      <c r="I16" s="633"/>
      <c r="J16" s="632"/>
      <c r="K16" s="289"/>
      <c r="L16" s="633"/>
      <c r="M16" s="632"/>
      <c r="N16" s="289"/>
      <c r="O16" s="633"/>
      <c r="P16" s="632"/>
      <c r="Q16" s="289"/>
      <c r="R16" s="633">
        <v>2</v>
      </c>
      <c r="S16" s="632" t="s">
        <v>74</v>
      </c>
      <c r="T16" s="433"/>
      <c r="U16" s="720"/>
      <c r="V16" s="632"/>
      <c r="W16" s="433"/>
      <c r="X16" s="633">
        <v>3</v>
      </c>
      <c r="Y16" s="632" t="s">
        <v>74</v>
      </c>
      <c r="Z16" s="289"/>
      <c r="AA16" s="633"/>
      <c r="AB16" s="632"/>
      <c r="AC16" s="289"/>
      <c r="AD16" s="633"/>
      <c r="AE16" s="632"/>
      <c r="AF16" s="108"/>
      <c r="AG16" s="39">
        <v>3</v>
      </c>
      <c r="AH16" s="632" t="s">
        <v>74</v>
      </c>
      <c r="AI16" s="190"/>
      <c r="AJ16" s="39">
        <v>3</v>
      </c>
      <c r="AK16" s="632" t="s">
        <v>74</v>
      </c>
      <c r="AL16" s="190"/>
      <c r="AM16" s="703">
        <v>3</v>
      </c>
      <c r="AN16" s="632" t="s">
        <v>74</v>
      </c>
      <c r="AO16" s="289"/>
      <c r="AP16" s="633">
        <v>5</v>
      </c>
      <c r="AQ16" s="632" t="s">
        <v>74</v>
      </c>
      <c r="AR16" s="190"/>
      <c r="AS16" s="703"/>
      <c r="AT16" s="632"/>
      <c r="AU16" s="190"/>
      <c r="AV16" s="703">
        <v>5</v>
      </c>
      <c r="AW16" s="632" t="s">
        <v>74</v>
      </c>
      <c r="AX16" s="289"/>
      <c r="AY16" s="633"/>
      <c r="AZ16" s="632"/>
      <c r="BA16" s="289"/>
      <c r="BB16" s="633">
        <v>3</v>
      </c>
      <c r="BC16" s="632" t="s">
        <v>73</v>
      </c>
      <c r="BD16" s="289"/>
      <c r="BE16" s="633"/>
      <c r="BF16" s="632"/>
      <c r="BG16" s="289"/>
      <c r="BH16" s="633"/>
      <c r="BI16" s="632"/>
      <c r="BJ16" s="289"/>
      <c r="BK16" s="633">
        <v>3</v>
      </c>
      <c r="BL16" s="632" t="s">
        <v>74</v>
      </c>
      <c r="BM16" s="289"/>
      <c r="BN16" s="154"/>
      <c r="BO16" s="632"/>
      <c r="BP16" s="289"/>
      <c r="BQ16" s="633">
        <v>1</v>
      </c>
      <c r="BR16" s="632" t="s">
        <v>73</v>
      </c>
      <c r="BS16" s="289"/>
      <c r="BT16" s="633">
        <v>1</v>
      </c>
      <c r="BU16" s="632" t="s">
        <v>74</v>
      </c>
      <c r="BV16" s="289"/>
      <c r="BW16" s="633"/>
      <c r="BX16" s="632"/>
      <c r="BY16" s="289"/>
      <c r="BZ16" s="633">
        <v>1</v>
      </c>
      <c r="CA16" s="632" t="s">
        <v>73</v>
      </c>
      <c r="CB16" s="632"/>
      <c r="CC16" s="632">
        <v>2</v>
      </c>
      <c r="CD16" s="632" t="s">
        <v>73</v>
      </c>
      <c r="CE16" s="289"/>
      <c r="CF16" s="633"/>
      <c r="CG16" s="632"/>
      <c r="CH16" s="289"/>
      <c r="CI16" s="633">
        <v>2</v>
      </c>
      <c r="CJ16" s="632" t="s">
        <v>73</v>
      </c>
      <c r="CK16" s="289"/>
      <c r="CL16" s="633"/>
      <c r="CM16" s="632"/>
      <c r="CN16" s="289"/>
      <c r="CO16" s="633">
        <v>5</v>
      </c>
      <c r="CP16" s="632" t="s">
        <v>73</v>
      </c>
      <c r="CQ16" s="289"/>
      <c r="CR16" s="633"/>
      <c r="CS16" s="632"/>
      <c r="CT16" s="289"/>
      <c r="CU16" s="633">
        <v>3</v>
      </c>
      <c r="CV16" s="632" t="s">
        <v>73</v>
      </c>
      <c r="CW16" s="289"/>
      <c r="CX16" s="633">
        <v>2</v>
      </c>
      <c r="CY16" s="632" t="s">
        <v>73</v>
      </c>
      <c r="CZ16" s="289"/>
      <c r="DA16" s="633">
        <v>3</v>
      </c>
      <c r="DB16" s="632" t="s">
        <v>74</v>
      </c>
      <c r="DC16" s="289"/>
      <c r="DD16" s="633">
        <v>3</v>
      </c>
      <c r="DE16" s="632" t="s">
        <v>74</v>
      </c>
      <c r="DF16" s="289" t="s">
        <v>87</v>
      </c>
      <c r="DG16" s="633"/>
      <c r="DH16" s="632"/>
      <c r="DI16" s="289"/>
      <c r="DJ16" s="633">
        <v>3</v>
      </c>
      <c r="DK16" s="632" t="s">
        <v>74</v>
      </c>
      <c r="DL16" s="289"/>
      <c r="DM16" s="633"/>
      <c r="DN16" s="632"/>
      <c r="DO16" s="289"/>
      <c r="DP16" s="633"/>
      <c r="DQ16" s="632"/>
      <c r="DR16" s="289"/>
      <c r="DS16" s="633"/>
      <c r="DT16" s="632"/>
      <c r="DU16" s="289"/>
      <c r="DV16" s="633" t="s">
        <v>74</v>
      </c>
      <c r="DW16" s="632" t="s">
        <v>92</v>
      </c>
      <c r="DX16" s="190"/>
      <c r="DY16" s="703">
        <v>1</v>
      </c>
      <c r="DZ16" s="632" t="s">
        <v>73</v>
      </c>
      <c r="EA16" s="289"/>
      <c r="EB16" s="633">
        <v>1</v>
      </c>
      <c r="EC16" s="632" t="s">
        <v>73</v>
      </c>
      <c r="ED16" s="289"/>
      <c r="EE16" s="633">
        <v>1</v>
      </c>
      <c r="EF16" s="632" t="s">
        <v>73</v>
      </c>
      <c r="EG16" s="289"/>
      <c r="EH16" s="633">
        <v>3</v>
      </c>
      <c r="EI16" s="632" t="s">
        <v>74</v>
      </c>
      <c r="EJ16" s="289"/>
      <c r="EK16" s="633">
        <v>2</v>
      </c>
      <c r="EL16" s="632" t="s">
        <v>73</v>
      </c>
      <c r="EM16" s="289"/>
      <c r="EN16" s="633">
        <v>2</v>
      </c>
      <c r="EO16" s="632" t="s">
        <v>73</v>
      </c>
      <c r="EP16" s="289"/>
      <c r="EQ16" s="154">
        <v>1</v>
      </c>
      <c r="ER16" s="632" t="s">
        <v>73</v>
      </c>
      <c r="ES16" s="190"/>
      <c r="ET16" s="703"/>
      <c r="EU16" s="632"/>
      <c r="EV16" s="190"/>
      <c r="EW16" s="703">
        <v>3</v>
      </c>
      <c r="EX16" s="632" t="s">
        <v>74</v>
      </c>
      <c r="EY16" s="289"/>
      <c r="EZ16" s="633">
        <v>3</v>
      </c>
      <c r="FA16" s="632" t="s">
        <v>74</v>
      </c>
      <c r="FB16" s="289"/>
      <c r="FC16" s="154"/>
      <c r="FD16" s="632"/>
      <c r="FE16" s="289"/>
      <c r="FF16" s="502"/>
      <c r="FG16" s="68"/>
    </row>
    <row r="17" spans="1:163" ht="65.25" customHeight="1">
      <c r="A17" s="715" t="s">
        <v>93</v>
      </c>
      <c r="B17" s="301" t="s">
        <v>94</v>
      </c>
      <c r="C17" s="174"/>
      <c r="D17" s="103"/>
      <c r="E17" s="146"/>
      <c r="F17" s="633"/>
      <c r="G17" s="632"/>
      <c r="H17" s="289"/>
      <c r="I17" s="633"/>
      <c r="J17" s="632"/>
      <c r="K17" s="289"/>
      <c r="L17" s="633">
        <v>5</v>
      </c>
      <c r="M17" s="632" t="s">
        <v>74</v>
      </c>
      <c r="N17" s="289"/>
      <c r="O17" s="633"/>
      <c r="P17" s="632"/>
      <c r="Q17" s="289"/>
      <c r="R17" s="633"/>
      <c r="S17" s="632"/>
      <c r="T17" s="433"/>
      <c r="U17" s="720"/>
      <c r="V17" s="632"/>
      <c r="W17" s="433"/>
      <c r="X17" s="633">
        <v>1</v>
      </c>
      <c r="Y17" s="632" t="s">
        <v>73</v>
      </c>
      <c r="Z17" s="289"/>
      <c r="AA17" s="633">
        <v>5</v>
      </c>
      <c r="AB17" s="632" t="s">
        <v>74</v>
      </c>
      <c r="AC17" s="289"/>
      <c r="AD17" s="633">
        <v>2</v>
      </c>
      <c r="AE17" s="632" t="s">
        <v>74</v>
      </c>
      <c r="AF17" s="108"/>
      <c r="AG17" s="39">
        <v>5</v>
      </c>
      <c r="AH17" s="632" t="s">
        <v>74</v>
      </c>
      <c r="AI17" s="190"/>
      <c r="AJ17" s="39">
        <v>5</v>
      </c>
      <c r="AK17" s="632" t="s">
        <v>74</v>
      </c>
      <c r="AL17" s="190"/>
      <c r="AM17" s="703">
        <v>3</v>
      </c>
      <c r="AN17" s="632" t="s">
        <v>74</v>
      </c>
      <c r="AO17" s="289"/>
      <c r="AP17" s="633">
        <v>5</v>
      </c>
      <c r="AQ17" s="632" t="s">
        <v>74</v>
      </c>
      <c r="AR17" s="190"/>
      <c r="AS17" s="703"/>
      <c r="AT17" s="632"/>
      <c r="AU17" s="190"/>
      <c r="AV17" s="703">
        <v>5</v>
      </c>
      <c r="AW17" s="632" t="s">
        <v>74</v>
      </c>
      <c r="AX17" s="289"/>
      <c r="AY17" s="633">
        <v>5</v>
      </c>
      <c r="AZ17" s="632" t="s">
        <v>74</v>
      </c>
      <c r="BA17" s="289"/>
      <c r="BB17" s="633">
        <v>3</v>
      </c>
      <c r="BC17" s="632" t="s">
        <v>74</v>
      </c>
      <c r="BD17" s="289"/>
      <c r="BE17" s="633"/>
      <c r="BF17" s="632"/>
      <c r="BG17" s="289"/>
      <c r="BH17" s="633"/>
      <c r="BI17" s="632"/>
      <c r="BJ17" s="289"/>
      <c r="BK17" s="633">
        <v>5</v>
      </c>
      <c r="BL17" s="632" t="s">
        <v>74</v>
      </c>
      <c r="BM17" s="289"/>
      <c r="BN17" s="154">
        <v>5</v>
      </c>
      <c r="BO17" s="632" t="s">
        <v>73</v>
      </c>
      <c r="BP17" s="289"/>
      <c r="BQ17" s="633">
        <v>5</v>
      </c>
      <c r="BR17" s="632" t="s">
        <v>74</v>
      </c>
      <c r="BS17" s="289"/>
      <c r="BT17" s="633">
        <v>1</v>
      </c>
      <c r="BU17" s="632" t="s">
        <v>73</v>
      </c>
      <c r="BV17" s="289"/>
      <c r="BW17" s="633"/>
      <c r="BX17" s="632"/>
      <c r="BY17" s="289"/>
      <c r="BZ17" s="633">
        <v>5</v>
      </c>
      <c r="CA17" s="632" t="s">
        <v>74</v>
      </c>
      <c r="CB17" s="632"/>
      <c r="CC17" s="632">
        <v>5</v>
      </c>
      <c r="CD17" s="632" t="s">
        <v>74</v>
      </c>
      <c r="CE17" s="289"/>
      <c r="CF17" s="633"/>
      <c r="CG17" s="632"/>
      <c r="CH17" s="289"/>
      <c r="CI17" s="633">
        <v>5</v>
      </c>
      <c r="CJ17" s="632" t="s">
        <v>74</v>
      </c>
      <c r="CK17" s="289"/>
      <c r="CL17" s="633"/>
      <c r="CM17" s="632"/>
      <c r="CN17" s="289"/>
      <c r="CO17" s="633">
        <v>5</v>
      </c>
      <c r="CP17" s="632" t="s">
        <v>74</v>
      </c>
      <c r="CQ17" s="289"/>
      <c r="CR17" s="633"/>
      <c r="CS17" s="632"/>
      <c r="CT17" s="289"/>
      <c r="CU17" s="633">
        <v>5</v>
      </c>
      <c r="CV17" s="632" t="s">
        <v>74</v>
      </c>
      <c r="CW17" s="289" t="s">
        <v>74</v>
      </c>
      <c r="CX17" s="633">
        <v>2</v>
      </c>
      <c r="CY17" s="632" t="s">
        <v>73</v>
      </c>
      <c r="CZ17" s="289"/>
      <c r="DA17" s="633"/>
      <c r="DB17" s="632"/>
      <c r="DC17" s="289"/>
      <c r="DD17" s="633">
        <v>5</v>
      </c>
      <c r="DE17" s="632" t="s">
        <v>74</v>
      </c>
      <c r="DF17" s="289" t="s">
        <v>87</v>
      </c>
      <c r="DG17" s="633"/>
      <c r="DH17" s="632"/>
      <c r="DI17" s="289"/>
      <c r="DJ17" s="633">
        <v>3</v>
      </c>
      <c r="DK17" s="632" t="s">
        <v>74</v>
      </c>
      <c r="DL17" s="289"/>
      <c r="DM17" s="633">
        <v>5</v>
      </c>
      <c r="DN17" s="632" t="s">
        <v>73</v>
      </c>
      <c r="DO17" s="289"/>
      <c r="DP17" s="633">
        <v>5</v>
      </c>
      <c r="DQ17" s="632" t="s">
        <v>74</v>
      </c>
      <c r="DR17" s="289"/>
      <c r="DS17" s="633"/>
      <c r="DT17" s="632"/>
      <c r="DU17" s="289"/>
      <c r="DV17" s="633"/>
      <c r="DW17" s="632"/>
      <c r="DX17" s="190"/>
      <c r="DY17" s="703"/>
      <c r="DZ17" s="632"/>
      <c r="EA17" s="289"/>
      <c r="EB17" s="633">
        <v>4</v>
      </c>
      <c r="EC17" s="632" t="s">
        <v>74</v>
      </c>
      <c r="ED17" s="289"/>
      <c r="EE17" s="633">
        <v>1</v>
      </c>
      <c r="EF17" s="632" t="s">
        <v>73</v>
      </c>
      <c r="EG17" s="289"/>
      <c r="EH17" s="633"/>
      <c r="EI17" s="632"/>
      <c r="EJ17" s="289"/>
      <c r="EK17" s="633">
        <v>5</v>
      </c>
      <c r="EL17" s="632" t="s">
        <v>74</v>
      </c>
      <c r="EM17" s="289"/>
      <c r="EN17" s="633">
        <v>5</v>
      </c>
      <c r="EO17" s="632" t="s">
        <v>74</v>
      </c>
      <c r="EP17" s="289"/>
      <c r="EQ17" s="154">
        <v>5</v>
      </c>
      <c r="ER17" s="632" t="s">
        <v>74</v>
      </c>
      <c r="ES17" s="190"/>
      <c r="ET17" s="703"/>
      <c r="EU17" s="632"/>
      <c r="EV17" s="190"/>
      <c r="EW17" s="703">
        <v>1</v>
      </c>
      <c r="EX17" s="632" t="s">
        <v>73</v>
      </c>
      <c r="EY17" s="289"/>
      <c r="EZ17" s="633">
        <v>1</v>
      </c>
      <c r="FA17" s="632" t="s">
        <v>73</v>
      </c>
      <c r="FB17" s="289"/>
      <c r="FC17" s="154">
        <v>3</v>
      </c>
      <c r="FD17" s="632" t="s">
        <v>74</v>
      </c>
      <c r="FE17" s="289"/>
      <c r="FF17" s="502"/>
      <c r="FG17" s="68"/>
    </row>
    <row r="18" spans="1:163" ht="17.25" customHeight="1">
      <c r="A18" s="68"/>
      <c r="B18" s="155" t="s">
        <v>95</v>
      </c>
      <c r="C18" s="334"/>
      <c r="D18" s="581"/>
      <c r="E18" s="171"/>
      <c r="F18" s="177"/>
      <c r="G18" s="142"/>
      <c r="H18" s="599"/>
      <c r="I18" s="177"/>
      <c r="J18" s="142"/>
      <c r="K18" s="599"/>
      <c r="L18" s="177"/>
      <c r="M18" s="142"/>
      <c r="N18" s="599"/>
      <c r="O18" s="177"/>
      <c r="P18" s="142"/>
      <c r="Q18" s="599"/>
      <c r="R18" s="177"/>
      <c r="S18" s="142"/>
      <c r="T18" s="620"/>
      <c r="U18" s="28"/>
      <c r="V18" s="142"/>
      <c r="W18" s="620"/>
      <c r="X18" s="177"/>
      <c r="Y18" s="142"/>
      <c r="Z18" s="599"/>
      <c r="AA18" s="177"/>
      <c r="AB18" s="142"/>
      <c r="AC18" s="599"/>
      <c r="AD18" s="177"/>
      <c r="AE18" s="142"/>
      <c r="AF18" s="658"/>
      <c r="AG18" s="511"/>
      <c r="AH18" s="142"/>
      <c r="AI18" s="273"/>
      <c r="AJ18" s="511"/>
      <c r="AK18" s="142"/>
      <c r="AL18" s="273"/>
      <c r="AM18" s="511"/>
      <c r="AN18" s="142"/>
      <c r="AO18" s="599"/>
      <c r="AP18" s="177"/>
      <c r="AQ18" s="142"/>
      <c r="AR18" s="273"/>
      <c r="AS18" s="511"/>
      <c r="AT18" s="142"/>
      <c r="AU18" s="273"/>
      <c r="AV18" s="511"/>
      <c r="AW18" s="142"/>
      <c r="AX18" s="599"/>
      <c r="AY18" s="177"/>
      <c r="AZ18" s="142"/>
      <c r="BA18" s="599"/>
      <c r="BB18" s="177"/>
      <c r="BC18" s="142"/>
      <c r="BD18" s="599"/>
      <c r="BE18" s="177"/>
      <c r="BF18" s="142"/>
      <c r="BG18" s="599"/>
      <c r="BH18" s="177"/>
      <c r="BI18" s="142"/>
      <c r="BJ18" s="599"/>
      <c r="BK18" s="177"/>
      <c r="BL18" s="142"/>
      <c r="BM18" s="599"/>
      <c r="BN18" s="177"/>
      <c r="BO18" s="142"/>
      <c r="BP18" s="599"/>
      <c r="BQ18" s="177"/>
      <c r="BR18" s="142"/>
      <c r="BS18" s="599"/>
      <c r="BT18" s="177"/>
      <c r="BU18" s="142"/>
      <c r="BV18" s="599"/>
      <c r="BW18" s="177"/>
      <c r="BX18" s="142"/>
      <c r="BY18" s="599"/>
      <c r="BZ18" s="177"/>
      <c r="CA18" s="142"/>
      <c r="CB18" s="142"/>
      <c r="CC18" s="142"/>
      <c r="CD18" s="142"/>
      <c r="CE18" s="599"/>
      <c r="CF18" s="177"/>
      <c r="CG18" s="142"/>
      <c r="CH18" s="599"/>
      <c r="CI18" s="177"/>
      <c r="CJ18" s="142"/>
      <c r="CK18" s="599"/>
      <c r="CL18" s="177"/>
      <c r="CM18" s="142"/>
      <c r="CN18" s="599"/>
      <c r="CO18" s="177"/>
      <c r="CP18" s="142"/>
      <c r="CQ18" s="599"/>
      <c r="CR18" s="177"/>
      <c r="CS18" s="142"/>
      <c r="CT18" s="599"/>
      <c r="CU18" s="177"/>
      <c r="CV18" s="142"/>
      <c r="CW18" s="599"/>
      <c r="CX18" s="177"/>
      <c r="CY18" s="142"/>
      <c r="CZ18" s="599"/>
      <c r="DA18" s="177"/>
      <c r="DB18" s="142"/>
      <c r="DC18" s="599"/>
      <c r="DD18" s="177"/>
      <c r="DE18" s="142"/>
      <c r="DF18" s="599"/>
      <c r="DG18" s="177"/>
      <c r="DH18" s="142"/>
      <c r="DI18" s="599"/>
      <c r="DJ18" s="177"/>
      <c r="DK18" s="142"/>
      <c r="DL18" s="599"/>
      <c r="DM18" s="177"/>
      <c r="DN18" s="142"/>
      <c r="DO18" s="599"/>
      <c r="DP18" s="177"/>
      <c r="DQ18" s="142"/>
      <c r="DR18" s="599"/>
      <c r="DS18" s="177"/>
      <c r="DT18" s="142"/>
      <c r="DU18" s="599"/>
      <c r="DV18" s="177"/>
      <c r="DW18" s="142"/>
      <c r="DX18" s="273"/>
      <c r="DY18" s="511"/>
      <c r="DZ18" s="142"/>
      <c r="EA18" s="599"/>
      <c r="EB18" s="177"/>
      <c r="EC18" s="142"/>
      <c r="ED18" s="599"/>
      <c r="EE18" s="177"/>
      <c r="EF18" s="142"/>
      <c r="EG18" s="599"/>
      <c r="EH18" s="177"/>
      <c r="EI18" s="142"/>
      <c r="EJ18" s="599"/>
      <c r="EK18" s="177"/>
      <c r="EL18" s="142"/>
      <c r="EM18" s="599"/>
      <c r="EN18" s="177"/>
      <c r="EO18" s="142"/>
      <c r="EP18" s="599"/>
      <c r="EQ18" s="177"/>
      <c r="ER18" s="142"/>
      <c r="ES18" s="273"/>
      <c r="ET18" s="511"/>
      <c r="EU18" s="142"/>
      <c r="EV18" s="273"/>
      <c r="EW18" s="511"/>
      <c r="EX18" s="142"/>
      <c r="EY18" s="599"/>
      <c r="EZ18" s="177"/>
      <c r="FA18" s="142"/>
      <c r="FB18" s="599"/>
      <c r="FC18" s="177"/>
      <c r="FD18" s="142"/>
      <c r="FE18" s="599"/>
      <c r="FF18" s="502"/>
      <c r="FG18" s="68"/>
    </row>
    <row r="19" spans="1:163" ht="29.25" customHeight="1">
      <c r="A19" s="68"/>
      <c r="B19" s="43" t="s">
        <v>96</v>
      </c>
      <c r="C19" s="199"/>
      <c r="D19" s="344"/>
      <c r="E19" s="253"/>
      <c r="F19" s="136"/>
      <c r="G19" s="161"/>
      <c r="H19" s="265"/>
      <c r="I19" s="136"/>
      <c r="J19" s="161"/>
      <c r="K19" s="265"/>
      <c r="L19" s="136"/>
      <c r="M19" s="161"/>
      <c r="N19" s="265"/>
      <c r="O19" s="136"/>
      <c r="P19" s="161"/>
      <c r="Q19" s="265"/>
      <c r="R19" s="136"/>
      <c r="S19" s="161"/>
      <c r="T19" s="514"/>
      <c r="U19" s="533"/>
      <c r="V19" s="161"/>
      <c r="W19" s="514"/>
      <c r="X19" s="136"/>
      <c r="Y19" s="161"/>
      <c r="Z19" s="265"/>
      <c r="AA19" s="136"/>
      <c r="AB19" s="161"/>
      <c r="AC19" s="265"/>
      <c r="AD19" s="136"/>
      <c r="AE19" s="161"/>
      <c r="AF19" s="185"/>
      <c r="AG19" s="150"/>
      <c r="AH19" s="161"/>
      <c r="AI19" s="335"/>
      <c r="AJ19" s="150"/>
      <c r="AK19" s="161"/>
      <c r="AL19" s="335"/>
      <c r="AM19" s="150"/>
      <c r="AN19" s="161"/>
      <c r="AO19" s="265"/>
      <c r="AP19" s="136"/>
      <c r="AQ19" s="161"/>
      <c r="AR19" s="335"/>
      <c r="AS19" s="150"/>
      <c r="AT19" s="161"/>
      <c r="AU19" s="335"/>
      <c r="AV19" s="150"/>
      <c r="AW19" s="161"/>
      <c r="AX19" s="265"/>
      <c r="AY19" s="136"/>
      <c r="AZ19" s="161"/>
      <c r="BA19" s="265"/>
      <c r="BB19" s="136"/>
      <c r="BC19" s="161"/>
      <c r="BD19" s="265"/>
      <c r="BE19" s="136"/>
      <c r="BF19" s="161"/>
      <c r="BG19" s="265"/>
      <c r="BH19" s="136"/>
      <c r="BI19" s="161"/>
      <c r="BJ19" s="265"/>
      <c r="BK19" s="136"/>
      <c r="BL19" s="161"/>
      <c r="BM19" s="265"/>
      <c r="BN19" s="136"/>
      <c r="BO19" s="161"/>
      <c r="BP19" s="265"/>
      <c r="BQ19" s="136"/>
      <c r="BR19" s="161"/>
      <c r="BS19" s="265"/>
      <c r="BT19" s="136"/>
      <c r="BU19" s="161"/>
      <c r="BV19" s="265"/>
      <c r="BW19" s="136"/>
      <c r="BX19" s="161"/>
      <c r="BY19" s="265"/>
      <c r="BZ19" s="136"/>
      <c r="CA19" s="161"/>
      <c r="CB19" s="161"/>
      <c r="CC19" s="161"/>
      <c r="CD19" s="161"/>
      <c r="CE19" s="265"/>
      <c r="CF19" s="136"/>
      <c r="CG19" s="161"/>
      <c r="CH19" s="265"/>
      <c r="CI19" s="136"/>
      <c r="CJ19" s="161"/>
      <c r="CK19" s="265"/>
      <c r="CL19" s="136"/>
      <c r="CM19" s="161"/>
      <c r="CN19" s="265"/>
      <c r="CO19" s="136"/>
      <c r="CP19" s="161"/>
      <c r="CQ19" s="265"/>
      <c r="CR19" s="136"/>
      <c r="CS19" s="161"/>
      <c r="CT19" s="265"/>
      <c r="CU19" s="136"/>
      <c r="CV19" s="161"/>
      <c r="CW19" s="265"/>
      <c r="CX19" s="136"/>
      <c r="CY19" s="161"/>
      <c r="CZ19" s="265"/>
      <c r="DA19" s="136"/>
      <c r="DB19" s="161"/>
      <c r="DC19" s="265"/>
      <c r="DD19" s="136"/>
      <c r="DE19" s="161"/>
      <c r="DF19" s="265"/>
      <c r="DG19" s="136"/>
      <c r="DH19" s="161"/>
      <c r="DI19" s="265"/>
      <c r="DJ19" s="136"/>
      <c r="DK19" s="161"/>
      <c r="DL19" s="265"/>
      <c r="DM19" s="136"/>
      <c r="DN19" s="161"/>
      <c r="DO19" s="265"/>
      <c r="DP19" s="136"/>
      <c r="DQ19" s="161"/>
      <c r="DR19" s="265"/>
      <c r="DS19" s="136"/>
      <c r="DT19" s="161"/>
      <c r="DU19" s="265"/>
      <c r="DV19" s="136"/>
      <c r="DW19" s="161"/>
      <c r="DX19" s="335"/>
      <c r="DY19" s="150"/>
      <c r="DZ19" s="161"/>
      <c r="EA19" s="265"/>
      <c r="EB19" s="136"/>
      <c r="EC19" s="161"/>
      <c r="ED19" s="265"/>
      <c r="EE19" s="136"/>
      <c r="EF19" s="161"/>
      <c r="EG19" s="265"/>
      <c r="EH19" s="136"/>
      <c r="EI19" s="161"/>
      <c r="EJ19" s="265"/>
      <c r="EK19" s="136"/>
      <c r="EL19" s="161"/>
      <c r="EM19" s="265"/>
      <c r="EN19" s="136"/>
      <c r="EO19" s="161"/>
      <c r="EP19" s="265"/>
      <c r="EQ19" s="136"/>
      <c r="ER19" s="161"/>
      <c r="ES19" s="335"/>
      <c r="ET19" s="150"/>
      <c r="EU19" s="161"/>
      <c r="EV19" s="335"/>
      <c r="EW19" s="150"/>
      <c r="EX19" s="161"/>
      <c r="EY19" s="265"/>
      <c r="EZ19" s="136"/>
      <c r="FA19" s="161"/>
      <c r="FB19" s="265"/>
      <c r="FC19" s="136"/>
      <c r="FD19" s="161"/>
      <c r="FE19" s="265"/>
      <c r="FF19" s="502"/>
      <c r="FG19" s="68"/>
    </row>
    <row r="20" spans="1:163" ht="65.25" customHeight="1">
      <c r="A20" s="715" t="s">
        <v>97</v>
      </c>
      <c r="B20" s="301" t="s">
        <v>98</v>
      </c>
      <c r="C20" s="174"/>
      <c r="D20" s="103"/>
      <c r="E20" s="146"/>
      <c r="F20" s="633"/>
      <c r="G20" s="632"/>
      <c r="H20" s="289"/>
      <c r="I20" s="633"/>
      <c r="J20" s="632"/>
      <c r="K20" s="289"/>
      <c r="L20" s="633">
        <v>3</v>
      </c>
      <c r="M20" s="632" t="s">
        <v>74</v>
      </c>
      <c r="N20" s="289"/>
      <c r="O20" s="633">
        <v>3</v>
      </c>
      <c r="P20" s="632" t="s">
        <v>74</v>
      </c>
      <c r="Q20" s="289"/>
      <c r="R20" s="633">
        <v>3</v>
      </c>
      <c r="S20" s="632" t="s">
        <v>74</v>
      </c>
      <c r="T20" s="433"/>
      <c r="U20" s="720"/>
      <c r="V20" s="632"/>
      <c r="W20" s="433"/>
      <c r="X20" s="633">
        <v>3</v>
      </c>
      <c r="Y20" s="632" t="s">
        <v>74</v>
      </c>
      <c r="Z20" s="289"/>
      <c r="AA20" s="633">
        <v>5</v>
      </c>
      <c r="AB20" s="632" t="s">
        <v>74</v>
      </c>
      <c r="AC20" s="289"/>
      <c r="AD20" s="633"/>
      <c r="AE20" s="632"/>
      <c r="AF20" s="108"/>
      <c r="AG20" s="39">
        <v>5</v>
      </c>
      <c r="AH20" s="632" t="s">
        <v>74</v>
      </c>
      <c r="AI20" s="190"/>
      <c r="AJ20" s="39">
        <v>5</v>
      </c>
      <c r="AK20" s="632" t="s">
        <v>74</v>
      </c>
      <c r="AL20" s="190"/>
      <c r="AM20" s="703"/>
      <c r="AN20" s="632"/>
      <c r="AO20" s="289"/>
      <c r="AP20" s="633">
        <v>5</v>
      </c>
      <c r="AQ20" s="632" t="s">
        <v>74</v>
      </c>
      <c r="AR20" s="190"/>
      <c r="AS20" s="703"/>
      <c r="AT20" s="632"/>
      <c r="AU20" s="190"/>
      <c r="AV20" s="703">
        <v>5</v>
      </c>
      <c r="AW20" s="632" t="s">
        <v>74</v>
      </c>
      <c r="AX20" s="289"/>
      <c r="AY20" s="633">
        <v>5</v>
      </c>
      <c r="AZ20" s="632" t="s">
        <v>74</v>
      </c>
      <c r="BA20" s="289"/>
      <c r="BB20" s="633"/>
      <c r="BC20" s="632"/>
      <c r="BD20" s="289"/>
      <c r="BE20" s="633"/>
      <c r="BF20" s="632"/>
      <c r="BG20" s="289"/>
      <c r="BH20" s="633"/>
      <c r="BI20" s="632"/>
      <c r="BJ20" s="289"/>
      <c r="BK20" s="633">
        <v>3</v>
      </c>
      <c r="BL20" s="632" t="s">
        <v>74</v>
      </c>
      <c r="BM20" s="289"/>
      <c r="BN20" s="633"/>
      <c r="BO20" s="632"/>
      <c r="BP20" s="289"/>
      <c r="BQ20" s="633">
        <v>5</v>
      </c>
      <c r="BR20" s="632" t="s">
        <v>74</v>
      </c>
      <c r="BS20" s="289"/>
      <c r="BT20" s="633">
        <v>1</v>
      </c>
      <c r="BU20" s="632" t="s">
        <v>73</v>
      </c>
      <c r="BV20" s="289"/>
      <c r="BW20" s="633"/>
      <c r="BX20" s="632"/>
      <c r="BY20" s="289"/>
      <c r="BZ20" s="633">
        <v>5</v>
      </c>
      <c r="CA20" s="632" t="s">
        <v>74</v>
      </c>
      <c r="CB20" s="632"/>
      <c r="CC20" s="632">
        <v>5</v>
      </c>
      <c r="CD20" s="632" t="s">
        <v>74</v>
      </c>
      <c r="CE20" s="289"/>
      <c r="CF20" s="633"/>
      <c r="CG20" s="632"/>
      <c r="CH20" s="289"/>
      <c r="CI20" s="633">
        <v>5</v>
      </c>
      <c r="CJ20" s="632" t="s">
        <v>99</v>
      </c>
      <c r="CK20" s="289"/>
      <c r="CL20" s="633">
        <v>3</v>
      </c>
      <c r="CM20" s="632" t="s">
        <v>73</v>
      </c>
      <c r="CN20" s="289"/>
      <c r="CO20" s="633">
        <v>5</v>
      </c>
      <c r="CP20" s="632" t="s">
        <v>74</v>
      </c>
      <c r="CQ20" s="289"/>
      <c r="CR20" s="633"/>
      <c r="CS20" s="632"/>
      <c r="CT20" s="289"/>
      <c r="CU20" s="633">
        <v>5</v>
      </c>
      <c r="CV20" s="632" t="s">
        <v>74</v>
      </c>
      <c r="CW20" s="289"/>
      <c r="CX20" s="633">
        <v>1</v>
      </c>
      <c r="CY20" s="632" t="s">
        <v>73</v>
      </c>
      <c r="CZ20" s="289"/>
      <c r="DA20" s="633"/>
      <c r="DB20" s="632"/>
      <c r="DC20" s="289"/>
      <c r="DD20" s="633">
        <v>5</v>
      </c>
      <c r="DE20" s="632" t="s">
        <v>74</v>
      </c>
      <c r="DF20" s="289" t="s">
        <v>87</v>
      </c>
      <c r="DG20" s="633"/>
      <c r="DH20" s="632"/>
      <c r="DI20" s="289"/>
      <c r="DJ20" s="633">
        <v>3</v>
      </c>
      <c r="DK20" s="632" t="s">
        <v>74</v>
      </c>
      <c r="DL20" s="289"/>
      <c r="DM20" s="633">
        <v>5</v>
      </c>
      <c r="DN20" s="632" t="s">
        <v>73</v>
      </c>
      <c r="DO20" s="289"/>
      <c r="DP20" s="633">
        <v>5</v>
      </c>
      <c r="DQ20" s="632" t="s">
        <v>74</v>
      </c>
      <c r="DR20" s="289"/>
      <c r="DS20" s="633"/>
      <c r="DT20" s="632"/>
      <c r="DU20" s="289"/>
      <c r="DV20" s="633"/>
      <c r="DW20" s="632"/>
      <c r="DX20" s="190"/>
      <c r="DY20" s="703"/>
      <c r="DZ20" s="632"/>
      <c r="EA20" s="289"/>
      <c r="EB20" s="633">
        <v>5</v>
      </c>
      <c r="EC20" s="632" t="s">
        <v>74</v>
      </c>
      <c r="ED20" s="289"/>
      <c r="EE20" s="633">
        <v>2</v>
      </c>
      <c r="EF20" s="632" t="s">
        <v>73</v>
      </c>
      <c r="EG20" s="289"/>
      <c r="EH20" s="633">
        <v>3</v>
      </c>
      <c r="EI20" s="632" t="s">
        <v>74</v>
      </c>
      <c r="EJ20" s="289"/>
      <c r="EK20" s="633">
        <v>5</v>
      </c>
      <c r="EL20" s="632" t="s">
        <v>74</v>
      </c>
      <c r="EM20" s="289"/>
      <c r="EN20" s="633">
        <v>5</v>
      </c>
      <c r="EO20" s="632" t="s">
        <v>74</v>
      </c>
      <c r="EP20" s="289"/>
      <c r="EQ20" s="154">
        <v>5</v>
      </c>
      <c r="ER20" s="632" t="s">
        <v>74</v>
      </c>
      <c r="ES20" s="190"/>
      <c r="ET20" s="703"/>
      <c r="EU20" s="632"/>
      <c r="EV20" s="190"/>
      <c r="EW20" s="703"/>
      <c r="EX20" s="632"/>
      <c r="EY20" s="289"/>
      <c r="EZ20" s="633"/>
      <c r="FA20" s="632"/>
      <c r="FB20" s="289"/>
      <c r="FC20" s="154">
        <v>3</v>
      </c>
      <c r="FD20" s="632" t="s">
        <v>74</v>
      </c>
      <c r="FE20" s="289"/>
      <c r="FF20" s="502"/>
      <c r="FG20" s="68"/>
    </row>
    <row r="21" spans="1:163" ht="65.25" customHeight="1">
      <c r="A21" s="715" t="s">
        <v>100</v>
      </c>
      <c r="B21" s="301" t="s">
        <v>101</v>
      </c>
      <c r="C21" s="174">
        <v>4</v>
      </c>
      <c r="D21" s="103" t="s">
        <v>74</v>
      </c>
      <c r="E21" s="146"/>
      <c r="F21" s="633"/>
      <c r="G21" s="632"/>
      <c r="H21" s="289"/>
      <c r="I21" s="633">
        <v>5</v>
      </c>
      <c r="J21" s="632" t="s">
        <v>74</v>
      </c>
      <c r="K21" s="289"/>
      <c r="L21" s="633">
        <v>3</v>
      </c>
      <c r="M21" s="632" t="s">
        <v>73</v>
      </c>
      <c r="N21" s="289"/>
      <c r="O21" s="633">
        <v>3</v>
      </c>
      <c r="P21" s="632" t="s">
        <v>73</v>
      </c>
      <c r="Q21" s="289"/>
      <c r="R21" s="633">
        <v>3</v>
      </c>
      <c r="S21" s="632" t="s">
        <v>73</v>
      </c>
      <c r="T21" s="433"/>
      <c r="U21" s="720"/>
      <c r="V21" s="632"/>
      <c r="W21" s="433"/>
      <c r="X21" s="633">
        <v>3</v>
      </c>
      <c r="Y21" s="632" t="s">
        <v>74</v>
      </c>
      <c r="Z21" s="289"/>
      <c r="AA21" s="633">
        <v>3</v>
      </c>
      <c r="AB21" s="632" t="s">
        <v>74</v>
      </c>
      <c r="AC21" s="289"/>
      <c r="AD21" s="633"/>
      <c r="AE21" s="632"/>
      <c r="AF21" s="108"/>
      <c r="AG21" s="39">
        <v>5</v>
      </c>
      <c r="AH21" s="632" t="s">
        <v>74</v>
      </c>
      <c r="AI21" s="190"/>
      <c r="AJ21" s="39">
        <v>3</v>
      </c>
      <c r="AK21" s="632" t="s">
        <v>74</v>
      </c>
      <c r="AL21" s="190"/>
      <c r="AM21" s="703"/>
      <c r="AN21" s="632"/>
      <c r="AO21" s="289"/>
      <c r="AP21" s="633">
        <v>5</v>
      </c>
      <c r="AQ21" s="632" t="s">
        <v>74</v>
      </c>
      <c r="AR21" s="190"/>
      <c r="AS21" s="703"/>
      <c r="AT21" s="632"/>
      <c r="AU21" s="190"/>
      <c r="AV21" s="703">
        <v>5</v>
      </c>
      <c r="AW21" s="632" t="s">
        <v>74</v>
      </c>
      <c r="AX21" s="289"/>
      <c r="AY21" s="633">
        <v>3</v>
      </c>
      <c r="AZ21" s="632" t="s">
        <v>74</v>
      </c>
      <c r="BA21" s="289"/>
      <c r="BB21" s="633"/>
      <c r="BC21" s="632"/>
      <c r="BD21" s="289"/>
      <c r="BE21" s="633"/>
      <c r="BF21" s="632"/>
      <c r="BG21" s="289"/>
      <c r="BH21" s="633"/>
      <c r="BI21" s="632"/>
      <c r="BJ21" s="289"/>
      <c r="BK21" s="633"/>
      <c r="BL21" s="632"/>
      <c r="BM21" s="289"/>
      <c r="BN21" s="154">
        <v>5</v>
      </c>
      <c r="BO21" s="632" t="s">
        <v>73</v>
      </c>
      <c r="BP21" s="289"/>
      <c r="BQ21" s="633">
        <v>5</v>
      </c>
      <c r="BR21" s="632" t="s">
        <v>74</v>
      </c>
      <c r="BS21" s="289"/>
      <c r="BT21" s="633"/>
      <c r="BU21" s="632"/>
      <c r="BV21" s="289"/>
      <c r="BW21" s="633"/>
      <c r="BX21" s="632"/>
      <c r="BY21" s="289"/>
      <c r="BZ21" s="633">
        <v>3</v>
      </c>
      <c r="CA21" s="632" t="s">
        <v>74</v>
      </c>
      <c r="CB21" s="632"/>
      <c r="CC21" s="632">
        <v>2</v>
      </c>
      <c r="CD21" s="632" t="s">
        <v>73</v>
      </c>
      <c r="CE21" s="289"/>
      <c r="CF21" s="633"/>
      <c r="CG21" s="632"/>
      <c r="CH21" s="289"/>
      <c r="CI21" s="633">
        <v>5</v>
      </c>
      <c r="CJ21" s="632" t="s">
        <v>74</v>
      </c>
      <c r="CK21" s="289"/>
      <c r="CL21" s="633"/>
      <c r="CM21" s="632"/>
      <c r="CN21" s="289"/>
      <c r="CO21" s="633">
        <v>5</v>
      </c>
      <c r="CP21" s="632" t="s">
        <v>74</v>
      </c>
      <c r="CQ21" s="289"/>
      <c r="CR21" s="633"/>
      <c r="CS21" s="632"/>
      <c r="CT21" s="289"/>
      <c r="CU21" s="633">
        <v>5</v>
      </c>
      <c r="CV21" s="632" t="s">
        <v>74</v>
      </c>
      <c r="CW21" s="289"/>
      <c r="CX21" s="633">
        <v>1</v>
      </c>
      <c r="CY21" s="632" t="s">
        <v>73</v>
      </c>
      <c r="CZ21" s="289"/>
      <c r="DA21" s="633"/>
      <c r="DB21" s="632"/>
      <c r="DC21" s="289"/>
      <c r="DD21" s="633">
        <v>4</v>
      </c>
      <c r="DE21" s="632" t="s">
        <v>74</v>
      </c>
      <c r="DF21" s="289" t="s">
        <v>87</v>
      </c>
      <c r="DG21" s="633"/>
      <c r="DH21" s="632"/>
      <c r="DI21" s="289"/>
      <c r="DJ21" s="633">
        <v>3</v>
      </c>
      <c r="DK21" s="632" t="s">
        <v>73</v>
      </c>
      <c r="DL21" s="289"/>
      <c r="DM21" s="633">
        <v>5</v>
      </c>
      <c r="DN21" s="632" t="s">
        <v>73</v>
      </c>
      <c r="DO21" s="289"/>
      <c r="DP21" s="633">
        <v>5</v>
      </c>
      <c r="DQ21" s="632" t="s">
        <v>74</v>
      </c>
      <c r="DR21" s="289"/>
      <c r="DS21" s="633"/>
      <c r="DT21" s="632"/>
      <c r="DU21" s="289"/>
      <c r="DV21" s="633"/>
      <c r="DW21" s="632"/>
      <c r="DX21" s="190"/>
      <c r="DY21" s="703"/>
      <c r="DZ21" s="632"/>
      <c r="EA21" s="289"/>
      <c r="EB21" s="633">
        <v>3</v>
      </c>
      <c r="EC21" s="632" t="s">
        <v>74</v>
      </c>
      <c r="ED21" s="289"/>
      <c r="EE21" s="633">
        <v>3</v>
      </c>
      <c r="EF21" s="632" t="s">
        <v>74</v>
      </c>
      <c r="EG21" s="289"/>
      <c r="EH21" s="633">
        <v>1</v>
      </c>
      <c r="EI21" s="632" t="s">
        <v>73</v>
      </c>
      <c r="EJ21" s="289"/>
      <c r="EK21" s="633">
        <v>3</v>
      </c>
      <c r="EL21" s="632" t="s">
        <v>74</v>
      </c>
      <c r="EM21" s="289"/>
      <c r="EN21" s="633">
        <v>5</v>
      </c>
      <c r="EO21" s="632" t="s">
        <v>74</v>
      </c>
      <c r="EP21" s="289"/>
      <c r="EQ21" s="154">
        <v>3</v>
      </c>
      <c r="ER21" s="632" t="s">
        <v>74</v>
      </c>
      <c r="ES21" s="190"/>
      <c r="ET21" s="703"/>
      <c r="EU21" s="632"/>
      <c r="EV21" s="190"/>
      <c r="EW21" s="703"/>
      <c r="EX21" s="632"/>
      <c r="EY21" s="289"/>
      <c r="EZ21" s="633"/>
      <c r="FA21" s="632"/>
      <c r="FB21" s="289"/>
      <c r="FC21" s="154">
        <v>3</v>
      </c>
      <c r="FD21" s="632" t="s">
        <v>74</v>
      </c>
      <c r="FE21" s="289"/>
      <c r="FF21" s="502"/>
      <c r="FG21" s="68"/>
    </row>
    <row r="22" spans="1:163" ht="65.25" customHeight="1">
      <c r="A22" s="715" t="s">
        <v>102</v>
      </c>
      <c r="B22" s="672" t="s">
        <v>103</v>
      </c>
      <c r="C22" s="174"/>
      <c r="D22" s="103"/>
      <c r="E22" s="146"/>
      <c r="F22" s="633"/>
      <c r="G22" s="632"/>
      <c r="H22" s="289"/>
      <c r="I22" s="633">
        <v>2</v>
      </c>
      <c r="J22" s="632" t="s">
        <v>73</v>
      </c>
      <c r="K22" s="289"/>
      <c r="L22" s="633"/>
      <c r="M22" s="632"/>
      <c r="N22" s="289"/>
      <c r="O22" s="633">
        <v>3</v>
      </c>
      <c r="P22" s="632" t="s">
        <v>74</v>
      </c>
      <c r="Q22" s="289"/>
      <c r="R22" s="633">
        <v>3</v>
      </c>
      <c r="S22" s="632" t="s">
        <v>74</v>
      </c>
      <c r="T22" s="433"/>
      <c r="U22" s="720"/>
      <c r="V22" s="632"/>
      <c r="W22" s="433"/>
      <c r="X22" s="633">
        <v>1</v>
      </c>
      <c r="Y22" s="632" t="s">
        <v>73</v>
      </c>
      <c r="Z22" s="289"/>
      <c r="AA22" s="633">
        <v>5</v>
      </c>
      <c r="AB22" s="632" t="s">
        <v>74</v>
      </c>
      <c r="AC22" s="289"/>
      <c r="AD22" s="633"/>
      <c r="AE22" s="632"/>
      <c r="AF22" s="108"/>
      <c r="AG22" s="39">
        <v>5</v>
      </c>
      <c r="AH22" s="632" t="s">
        <v>74</v>
      </c>
      <c r="AI22" s="190"/>
      <c r="AJ22" s="39">
        <v>5</v>
      </c>
      <c r="AK22" s="632" t="s">
        <v>74</v>
      </c>
      <c r="AL22" s="190"/>
      <c r="AM22" s="703"/>
      <c r="AN22" s="632"/>
      <c r="AO22" s="289"/>
      <c r="AP22" s="633">
        <v>3</v>
      </c>
      <c r="AQ22" s="632" t="s">
        <v>73</v>
      </c>
      <c r="AR22" s="190"/>
      <c r="AS22" s="703">
        <v>3</v>
      </c>
      <c r="AT22" s="632" t="s">
        <v>73</v>
      </c>
      <c r="AU22" s="190"/>
      <c r="AV22" s="703">
        <v>3</v>
      </c>
      <c r="AW22" s="632" t="s">
        <v>73</v>
      </c>
      <c r="AX22" s="289"/>
      <c r="AY22" s="633">
        <v>5</v>
      </c>
      <c r="AZ22" s="632" t="s">
        <v>74</v>
      </c>
      <c r="BA22" s="289"/>
      <c r="BB22" s="633"/>
      <c r="BC22" s="632"/>
      <c r="BD22" s="289"/>
      <c r="BE22" s="633"/>
      <c r="BF22" s="632"/>
      <c r="BG22" s="289"/>
      <c r="BH22" s="633"/>
      <c r="BI22" s="632"/>
      <c r="BJ22" s="289"/>
      <c r="BK22" s="633">
        <v>3</v>
      </c>
      <c r="BL22" s="632" t="s">
        <v>74</v>
      </c>
      <c r="BM22" s="289"/>
      <c r="BN22" s="154"/>
      <c r="BO22" s="632"/>
      <c r="BP22" s="289"/>
      <c r="BQ22" s="633">
        <v>5</v>
      </c>
      <c r="BR22" s="632" t="s">
        <v>74</v>
      </c>
      <c r="BS22" s="289"/>
      <c r="BT22" s="633">
        <v>1</v>
      </c>
      <c r="BU22" s="632" t="s">
        <v>73</v>
      </c>
      <c r="BV22" s="289"/>
      <c r="BW22" s="633"/>
      <c r="BX22" s="632"/>
      <c r="BY22" s="289"/>
      <c r="BZ22" s="633">
        <v>3</v>
      </c>
      <c r="CA22" s="632" t="s">
        <v>74</v>
      </c>
      <c r="CB22" s="632"/>
      <c r="CC22" s="632">
        <v>5</v>
      </c>
      <c r="CD22" s="632" t="s">
        <v>74</v>
      </c>
      <c r="CE22" s="289"/>
      <c r="CF22" s="633"/>
      <c r="CG22" s="632"/>
      <c r="CH22" s="289"/>
      <c r="CI22" s="633">
        <v>5</v>
      </c>
      <c r="CJ22" s="632" t="s">
        <v>73</v>
      </c>
      <c r="CK22" s="289"/>
      <c r="CL22" s="633"/>
      <c r="CM22" s="632"/>
      <c r="CN22" s="289"/>
      <c r="CO22" s="633">
        <v>3</v>
      </c>
      <c r="CP22" s="632" t="s">
        <v>73</v>
      </c>
      <c r="CQ22" s="289"/>
      <c r="CR22" s="633">
        <v>3</v>
      </c>
      <c r="CS22" s="632" t="s">
        <v>73</v>
      </c>
      <c r="CT22" s="289"/>
      <c r="CU22" s="633">
        <v>3</v>
      </c>
      <c r="CV22" s="632" t="s">
        <v>73</v>
      </c>
      <c r="CW22" s="289"/>
      <c r="CX22" s="633">
        <v>1</v>
      </c>
      <c r="CY22" s="632" t="s">
        <v>73</v>
      </c>
      <c r="CZ22" s="289"/>
      <c r="DA22" s="633"/>
      <c r="DB22" s="632"/>
      <c r="DC22" s="289"/>
      <c r="DD22" s="633">
        <v>3</v>
      </c>
      <c r="DE22" s="632" t="s">
        <v>73</v>
      </c>
      <c r="DF22" s="289" t="s">
        <v>87</v>
      </c>
      <c r="DG22" s="633"/>
      <c r="DH22" s="632"/>
      <c r="DI22" s="289"/>
      <c r="DJ22" s="633">
        <v>3</v>
      </c>
      <c r="DK22" s="632" t="s">
        <v>74</v>
      </c>
      <c r="DL22" s="289"/>
      <c r="DM22" s="633">
        <v>5</v>
      </c>
      <c r="DN22" s="632" t="s">
        <v>73</v>
      </c>
      <c r="DO22" s="289"/>
      <c r="DP22" s="633">
        <v>5</v>
      </c>
      <c r="DQ22" s="632" t="s">
        <v>73</v>
      </c>
      <c r="DR22" s="289"/>
      <c r="DS22" s="633"/>
      <c r="DT22" s="632"/>
      <c r="DU22" s="289"/>
      <c r="DV22" s="633"/>
      <c r="DW22" s="632"/>
      <c r="DX22" s="190"/>
      <c r="DY22" s="703"/>
      <c r="DZ22" s="632"/>
      <c r="EA22" s="289"/>
      <c r="EB22" s="633">
        <v>2</v>
      </c>
      <c r="EC22" s="632" t="s">
        <v>73</v>
      </c>
      <c r="ED22" s="289"/>
      <c r="EE22" s="633"/>
      <c r="EF22" s="632"/>
      <c r="EG22" s="289"/>
      <c r="EH22" s="633">
        <v>3</v>
      </c>
      <c r="EI22" s="632" t="s">
        <v>73</v>
      </c>
      <c r="EJ22" s="289"/>
      <c r="EK22" s="633">
        <v>5</v>
      </c>
      <c r="EL22" s="632" t="s">
        <v>74</v>
      </c>
      <c r="EM22" s="289"/>
      <c r="EN22" s="633">
        <v>5</v>
      </c>
      <c r="EO22" s="632" t="s">
        <v>74</v>
      </c>
      <c r="EP22" s="289"/>
      <c r="EQ22" s="154">
        <v>5</v>
      </c>
      <c r="ER22" s="632" t="s">
        <v>74</v>
      </c>
      <c r="ES22" s="190"/>
      <c r="ET22" s="703"/>
      <c r="EU22" s="632"/>
      <c r="EV22" s="190"/>
      <c r="EW22" s="703"/>
      <c r="EX22" s="632"/>
      <c r="EY22" s="289"/>
      <c r="EZ22" s="633"/>
      <c r="FA22" s="632"/>
      <c r="FB22" s="289"/>
      <c r="FC22" s="154">
        <v>3</v>
      </c>
      <c r="FD22" s="632" t="s">
        <v>74</v>
      </c>
      <c r="FE22" s="289"/>
      <c r="FF22" s="502"/>
      <c r="FG22" s="68"/>
    </row>
    <row r="23" spans="1:163" ht="65.25" customHeight="1">
      <c r="A23" s="715" t="s">
        <v>104</v>
      </c>
      <c r="B23" s="672" t="s">
        <v>105</v>
      </c>
      <c r="C23" s="174"/>
      <c r="D23" s="103"/>
      <c r="E23" s="146"/>
      <c r="F23" s="633"/>
      <c r="G23" s="632"/>
      <c r="H23" s="289"/>
      <c r="I23" s="633">
        <v>1</v>
      </c>
      <c r="J23" s="632" t="s">
        <v>73</v>
      </c>
      <c r="K23" s="289"/>
      <c r="L23" s="633"/>
      <c r="M23" s="632"/>
      <c r="N23" s="289"/>
      <c r="O23" s="633"/>
      <c r="P23" s="632"/>
      <c r="Q23" s="289"/>
      <c r="R23" s="633">
        <v>2</v>
      </c>
      <c r="S23" s="632" t="s">
        <v>73</v>
      </c>
      <c r="T23" s="433"/>
      <c r="U23" s="720"/>
      <c r="V23" s="632"/>
      <c r="W23" s="433"/>
      <c r="X23" s="633">
        <v>3</v>
      </c>
      <c r="Y23" s="632" t="s">
        <v>74</v>
      </c>
      <c r="Z23" s="289"/>
      <c r="AA23" s="633">
        <v>5</v>
      </c>
      <c r="AB23" s="632" t="s">
        <v>74</v>
      </c>
      <c r="AC23" s="289"/>
      <c r="AD23" s="633"/>
      <c r="AE23" s="632"/>
      <c r="AF23" s="108"/>
      <c r="AG23" s="39">
        <v>5</v>
      </c>
      <c r="AH23" s="632" t="s">
        <v>74</v>
      </c>
      <c r="AI23" s="190"/>
      <c r="AJ23" s="39">
        <v>3</v>
      </c>
      <c r="AK23" s="632" t="s">
        <v>74</v>
      </c>
      <c r="AL23" s="190"/>
      <c r="AM23" s="703">
        <v>3</v>
      </c>
      <c r="AN23" s="632" t="s">
        <v>74</v>
      </c>
      <c r="AO23" s="289"/>
      <c r="AP23" s="633">
        <v>5</v>
      </c>
      <c r="AQ23" s="632" t="s">
        <v>74</v>
      </c>
      <c r="AR23" s="190"/>
      <c r="AS23" s="703"/>
      <c r="AT23" s="632"/>
      <c r="AU23" s="190"/>
      <c r="AV23" s="703">
        <v>5</v>
      </c>
      <c r="AW23" s="632" t="s">
        <v>74</v>
      </c>
      <c r="AX23" s="289"/>
      <c r="AY23" s="633">
        <v>5</v>
      </c>
      <c r="AZ23" s="632" t="s">
        <v>74</v>
      </c>
      <c r="BA23" s="289"/>
      <c r="BB23" s="633"/>
      <c r="BC23" s="632"/>
      <c r="BD23" s="289"/>
      <c r="BE23" s="633"/>
      <c r="BF23" s="632"/>
      <c r="BG23" s="289"/>
      <c r="BH23" s="633"/>
      <c r="BI23" s="632"/>
      <c r="BJ23" s="289"/>
      <c r="BK23" s="633">
        <v>5</v>
      </c>
      <c r="BL23" s="632" t="s">
        <v>74</v>
      </c>
      <c r="BM23" s="289"/>
      <c r="BN23" s="154">
        <v>5</v>
      </c>
      <c r="BO23" s="632" t="s">
        <v>73</v>
      </c>
      <c r="BP23" s="289"/>
      <c r="BQ23" s="633">
        <v>5</v>
      </c>
      <c r="BR23" s="632" t="s">
        <v>74</v>
      </c>
      <c r="BS23" s="289"/>
      <c r="BT23" s="633">
        <v>1</v>
      </c>
      <c r="BU23" s="632" t="s">
        <v>73</v>
      </c>
      <c r="BV23" s="289"/>
      <c r="BW23" s="633"/>
      <c r="BX23" s="632"/>
      <c r="BY23" s="289"/>
      <c r="BZ23" s="633">
        <v>1</v>
      </c>
      <c r="CA23" s="632" t="s">
        <v>73</v>
      </c>
      <c r="CB23" s="632"/>
      <c r="CC23" s="632">
        <v>2</v>
      </c>
      <c r="CD23" s="632" t="s">
        <v>73</v>
      </c>
      <c r="CE23" s="289"/>
      <c r="CF23" s="633"/>
      <c r="CG23" s="632"/>
      <c r="CH23" s="289"/>
      <c r="CI23" s="552">
        <v>5</v>
      </c>
      <c r="CJ23" s="552" t="s">
        <v>74</v>
      </c>
      <c r="CK23" s="552"/>
      <c r="CL23" s="633"/>
      <c r="CM23" s="632"/>
      <c r="CN23" s="289"/>
      <c r="CO23" s="633">
        <v>5</v>
      </c>
      <c r="CP23" s="632" t="s">
        <v>74</v>
      </c>
      <c r="CQ23" s="289"/>
      <c r="CR23" s="633"/>
      <c r="CS23" s="632"/>
      <c r="CT23" s="289"/>
      <c r="CU23" s="633">
        <v>5</v>
      </c>
      <c r="CV23" s="632" t="s">
        <v>74</v>
      </c>
      <c r="CW23" s="289"/>
      <c r="CX23" s="633">
        <v>1</v>
      </c>
      <c r="CY23" s="632" t="s">
        <v>73</v>
      </c>
      <c r="CZ23" s="289"/>
      <c r="DA23" s="633"/>
      <c r="DB23" s="632"/>
      <c r="DC23" s="289"/>
      <c r="DD23" s="633">
        <v>5</v>
      </c>
      <c r="DE23" s="632" t="s">
        <v>74</v>
      </c>
      <c r="DF23" s="289" t="s">
        <v>87</v>
      </c>
      <c r="DG23" s="633"/>
      <c r="DH23" s="632"/>
      <c r="DI23" s="289"/>
      <c r="DJ23" s="633">
        <v>5</v>
      </c>
      <c r="DK23" s="632" t="s">
        <v>74</v>
      </c>
      <c r="DL23" s="289"/>
      <c r="DM23" s="633"/>
      <c r="DN23" s="632"/>
      <c r="DO23" s="289"/>
      <c r="DP23" s="633">
        <v>5</v>
      </c>
      <c r="DQ23" s="632" t="s">
        <v>73</v>
      </c>
      <c r="DR23" s="289"/>
      <c r="DS23" s="633"/>
      <c r="DT23" s="632"/>
      <c r="DU23" s="289"/>
      <c r="DV23" s="633"/>
      <c r="DW23" s="632"/>
      <c r="DX23" s="190"/>
      <c r="DY23" s="703"/>
      <c r="DZ23" s="632"/>
      <c r="EA23" s="289"/>
      <c r="EB23" s="633">
        <v>2</v>
      </c>
      <c r="EC23" s="632" t="s">
        <v>73</v>
      </c>
      <c r="ED23" s="289"/>
      <c r="EE23" s="633">
        <v>3</v>
      </c>
      <c r="EF23" s="632" t="s">
        <v>73</v>
      </c>
      <c r="EG23" s="289"/>
      <c r="EH23" s="633">
        <v>3</v>
      </c>
      <c r="EI23" s="632" t="s">
        <v>73</v>
      </c>
      <c r="EJ23" s="289"/>
      <c r="EK23" s="633">
        <v>5</v>
      </c>
      <c r="EL23" s="632" t="s">
        <v>74</v>
      </c>
      <c r="EM23" s="289"/>
      <c r="EN23" s="633">
        <v>5</v>
      </c>
      <c r="EO23" s="632" t="s">
        <v>74</v>
      </c>
      <c r="EP23" s="289"/>
      <c r="EQ23" s="154">
        <v>3</v>
      </c>
      <c r="ER23" s="632" t="s">
        <v>74</v>
      </c>
      <c r="ES23" s="190"/>
      <c r="ET23" s="703"/>
      <c r="EU23" s="632"/>
      <c r="EV23" s="190"/>
      <c r="EW23" s="703"/>
      <c r="EX23" s="632"/>
      <c r="EY23" s="289"/>
      <c r="EZ23" s="633"/>
      <c r="FA23" s="632"/>
      <c r="FB23" s="289"/>
      <c r="FC23" s="154">
        <v>3</v>
      </c>
      <c r="FD23" s="632" t="s">
        <v>74</v>
      </c>
      <c r="FE23" s="289"/>
      <c r="FF23" s="502"/>
      <c r="FG23" s="68"/>
    </row>
    <row r="24" spans="1:163" ht="65.25" customHeight="1">
      <c r="A24" s="715" t="s">
        <v>106</v>
      </c>
      <c r="B24" s="672" t="s">
        <v>107</v>
      </c>
      <c r="C24" s="174"/>
      <c r="D24" s="103"/>
      <c r="E24" s="146"/>
      <c r="F24" s="633"/>
      <c r="G24" s="632"/>
      <c r="H24" s="289"/>
      <c r="I24" s="633">
        <v>1</v>
      </c>
      <c r="J24" s="632" t="s">
        <v>73</v>
      </c>
      <c r="K24" s="289"/>
      <c r="L24" s="633"/>
      <c r="M24" s="632"/>
      <c r="N24" s="289"/>
      <c r="O24" s="633"/>
      <c r="P24" s="632"/>
      <c r="Q24" s="289"/>
      <c r="R24" s="633"/>
      <c r="S24" s="632"/>
      <c r="T24" s="433"/>
      <c r="U24" s="720"/>
      <c r="V24" s="632"/>
      <c r="W24" s="433"/>
      <c r="X24" s="633">
        <v>1</v>
      </c>
      <c r="Y24" s="632" t="s">
        <v>73</v>
      </c>
      <c r="Z24" s="289"/>
      <c r="AA24" s="633">
        <v>4</v>
      </c>
      <c r="AB24" s="632" t="s">
        <v>74</v>
      </c>
      <c r="AC24" s="289"/>
      <c r="AD24" s="633"/>
      <c r="AE24" s="632"/>
      <c r="AF24" s="108"/>
      <c r="AG24" s="39">
        <v>5</v>
      </c>
      <c r="AH24" s="632" t="s">
        <v>74</v>
      </c>
      <c r="AI24" s="190"/>
      <c r="AJ24" s="39">
        <v>3</v>
      </c>
      <c r="AK24" s="632" t="s">
        <v>74</v>
      </c>
      <c r="AL24" s="190"/>
      <c r="AM24" s="703">
        <v>5</v>
      </c>
      <c r="AN24" s="632" t="s">
        <v>74</v>
      </c>
      <c r="AO24" s="289"/>
      <c r="AP24" s="633">
        <v>3</v>
      </c>
      <c r="AQ24" s="632" t="s">
        <v>73</v>
      </c>
      <c r="AR24" s="190"/>
      <c r="AS24" s="703"/>
      <c r="AT24" s="632"/>
      <c r="AU24" s="190"/>
      <c r="AV24" s="703">
        <v>3</v>
      </c>
      <c r="AW24" s="632" t="s">
        <v>73</v>
      </c>
      <c r="AX24" s="289"/>
      <c r="AY24" s="633">
        <v>5</v>
      </c>
      <c r="AZ24" s="632" t="s">
        <v>74</v>
      </c>
      <c r="BA24" s="289"/>
      <c r="BB24" s="633"/>
      <c r="BC24" s="632"/>
      <c r="BD24" s="289"/>
      <c r="BE24" s="633"/>
      <c r="BF24" s="632"/>
      <c r="BG24" s="289"/>
      <c r="BH24" s="633"/>
      <c r="BI24" s="632"/>
      <c r="BJ24" s="289"/>
      <c r="BK24" s="633">
        <v>3</v>
      </c>
      <c r="BL24" s="632" t="s">
        <v>74</v>
      </c>
      <c r="BM24" s="289"/>
      <c r="BN24" s="154">
        <v>5</v>
      </c>
      <c r="BO24" s="632" t="s">
        <v>73</v>
      </c>
      <c r="BP24" s="289"/>
      <c r="BQ24" s="633">
        <v>3</v>
      </c>
      <c r="BR24" s="632" t="s">
        <v>73</v>
      </c>
      <c r="BS24" s="289"/>
      <c r="BT24" s="633">
        <v>3</v>
      </c>
      <c r="BU24" s="632" t="s">
        <v>74</v>
      </c>
      <c r="BV24" s="289"/>
      <c r="BW24" s="633"/>
      <c r="BX24" s="632"/>
      <c r="BY24" s="289"/>
      <c r="BZ24" s="633">
        <v>3</v>
      </c>
      <c r="CA24" s="632" t="s">
        <v>74</v>
      </c>
      <c r="CB24" s="632"/>
      <c r="CC24" s="632">
        <v>2</v>
      </c>
      <c r="CD24" s="632" t="s">
        <v>74</v>
      </c>
      <c r="CE24" s="289"/>
      <c r="CF24" s="633"/>
      <c r="CG24" s="632"/>
      <c r="CH24" s="289"/>
      <c r="CI24" s="633">
        <v>5</v>
      </c>
      <c r="CJ24" s="632" t="s">
        <v>73</v>
      </c>
      <c r="CK24" s="289"/>
      <c r="CL24" s="633">
        <v>3</v>
      </c>
      <c r="CM24" s="632" t="s">
        <v>74</v>
      </c>
      <c r="CN24" s="289"/>
      <c r="CO24" s="633">
        <v>3</v>
      </c>
      <c r="CP24" s="632" t="s">
        <v>73</v>
      </c>
      <c r="CQ24" s="289"/>
      <c r="CR24" s="633"/>
      <c r="CS24" s="632"/>
      <c r="CT24" s="289"/>
      <c r="CU24" s="633">
        <v>3</v>
      </c>
      <c r="CV24" s="632" t="s">
        <v>73</v>
      </c>
      <c r="CW24" s="289"/>
      <c r="CX24" s="633">
        <v>1</v>
      </c>
      <c r="CY24" s="632" t="s">
        <v>73</v>
      </c>
      <c r="CZ24" s="289"/>
      <c r="DA24" s="633"/>
      <c r="DB24" s="632"/>
      <c r="DC24" s="289"/>
      <c r="DD24" s="633">
        <v>5</v>
      </c>
      <c r="DE24" s="632" t="s">
        <v>74</v>
      </c>
      <c r="DF24" s="289" t="s">
        <v>87</v>
      </c>
      <c r="DG24" s="633"/>
      <c r="DH24" s="632"/>
      <c r="DI24" s="289"/>
      <c r="DJ24" s="633">
        <v>3</v>
      </c>
      <c r="DK24" s="632" t="s">
        <v>74</v>
      </c>
      <c r="DL24" s="289"/>
      <c r="DM24" s="633">
        <v>5</v>
      </c>
      <c r="DN24" s="632" t="s">
        <v>73</v>
      </c>
      <c r="DO24" s="289"/>
      <c r="DP24" s="633">
        <v>5</v>
      </c>
      <c r="DQ24" s="632" t="s">
        <v>74</v>
      </c>
      <c r="DR24" s="289"/>
      <c r="DS24" s="633"/>
      <c r="DT24" s="632"/>
      <c r="DU24" s="289"/>
      <c r="DV24" s="633"/>
      <c r="DW24" s="632"/>
      <c r="DX24" s="190"/>
      <c r="DY24" s="703">
        <v>1</v>
      </c>
      <c r="DZ24" s="632" t="s">
        <v>73</v>
      </c>
      <c r="EA24" s="289"/>
      <c r="EB24" s="633">
        <v>2</v>
      </c>
      <c r="EC24" s="632" t="s">
        <v>73</v>
      </c>
      <c r="ED24" s="289"/>
      <c r="EE24" s="633">
        <v>3</v>
      </c>
      <c r="EF24" s="632" t="s">
        <v>74</v>
      </c>
      <c r="EG24" s="289"/>
      <c r="EH24" s="633">
        <v>3</v>
      </c>
      <c r="EI24" s="632" t="s">
        <v>74</v>
      </c>
      <c r="EJ24" s="289"/>
      <c r="EK24" s="633"/>
      <c r="EL24" s="632"/>
      <c r="EM24" s="289"/>
      <c r="EN24" s="633">
        <v>2</v>
      </c>
      <c r="EO24" s="632" t="s">
        <v>73</v>
      </c>
      <c r="EP24" s="289"/>
      <c r="EQ24" s="154">
        <v>3</v>
      </c>
      <c r="ER24" s="632" t="s">
        <v>74</v>
      </c>
      <c r="ES24" s="190"/>
      <c r="ET24" s="703"/>
      <c r="EU24" s="632"/>
      <c r="EV24" s="190"/>
      <c r="EW24" s="703"/>
      <c r="EX24" s="632"/>
      <c r="EY24" s="289"/>
      <c r="EZ24" s="633"/>
      <c r="FA24" s="632"/>
      <c r="FB24" s="289"/>
      <c r="FC24" s="154">
        <v>3</v>
      </c>
      <c r="FD24" s="632" t="s">
        <v>74</v>
      </c>
      <c r="FE24" s="289"/>
      <c r="FF24" s="502"/>
      <c r="FG24" s="68"/>
    </row>
    <row r="25" spans="1:163" ht="65.25" customHeight="1">
      <c r="A25" s="715" t="s">
        <v>108</v>
      </c>
      <c r="B25" s="672" t="s">
        <v>109</v>
      </c>
      <c r="C25" s="174"/>
      <c r="D25" s="103"/>
      <c r="E25" s="146"/>
      <c r="F25" s="633"/>
      <c r="G25" s="632"/>
      <c r="H25" s="289"/>
      <c r="I25" s="633">
        <v>3</v>
      </c>
      <c r="J25" s="632" t="s">
        <v>74</v>
      </c>
      <c r="K25" s="289"/>
      <c r="L25" s="633">
        <v>3</v>
      </c>
      <c r="M25" s="632" t="s">
        <v>73</v>
      </c>
      <c r="N25" s="289"/>
      <c r="O25" s="633"/>
      <c r="P25" s="632"/>
      <c r="Q25" s="289"/>
      <c r="R25" s="633"/>
      <c r="S25" s="632"/>
      <c r="T25" s="433"/>
      <c r="U25" s="720">
        <v>3</v>
      </c>
      <c r="V25" s="632" t="s">
        <v>74</v>
      </c>
      <c r="W25" s="433"/>
      <c r="X25" s="633">
        <v>1</v>
      </c>
      <c r="Y25" s="632" t="s">
        <v>73</v>
      </c>
      <c r="Z25" s="289"/>
      <c r="AA25" s="633">
        <v>4</v>
      </c>
      <c r="AB25" s="632" t="s">
        <v>74</v>
      </c>
      <c r="AC25" s="289"/>
      <c r="AD25" s="633"/>
      <c r="AE25" s="632"/>
      <c r="AF25" s="108"/>
      <c r="AG25" s="39">
        <v>5</v>
      </c>
      <c r="AH25" s="632" t="s">
        <v>74</v>
      </c>
      <c r="AI25" s="190"/>
      <c r="AJ25" s="39">
        <v>3</v>
      </c>
      <c r="AK25" s="632" t="s">
        <v>73</v>
      </c>
      <c r="AL25" s="190"/>
      <c r="AM25" s="703"/>
      <c r="AN25" s="632"/>
      <c r="AO25" s="289"/>
      <c r="AP25" s="633">
        <v>5</v>
      </c>
      <c r="AQ25" s="632" t="s">
        <v>74</v>
      </c>
      <c r="AR25" s="190"/>
      <c r="AS25" s="703"/>
      <c r="AT25" s="632"/>
      <c r="AU25" s="190"/>
      <c r="AV25" s="703">
        <v>5</v>
      </c>
      <c r="AW25" s="632" t="s">
        <v>74</v>
      </c>
      <c r="AX25" s="289"/>
      <c r="AY25" s="633">
        <v>3</v>
      </c>
      <c r="AZ25" t="s">
        <v>74</v>
      </c>
      <c r="BA25" s="632"/>
      <c r="BB25" s="632"/>
      <c r="BC25" s="632"/>
      <c r="BD25" s="289"/>
      <c r="BE25" s="633"/>
      <c r="BF25" s="632"/>
      <c r="BG25" s="289"/>
      <c r="BH25" s="633">
        <v>1</v>
      </c>
      <c r="BI25" s="632" t="s">
        <v>74</v>
      </c>
      <c r="BJ25" s="289"/>
      <c r="BK25" s="633">
        <v>5</v>
      </c>
      <c r="BL25" s="632" t="s">
        <v>74</v>
      </c>
      <c r="BM25" s="289"/>
      <c r="BN25" s="154">
        <v>5</v>
      </c>
      <c r="BO25" s="632" t="s">
        <v>73</v>
      </c>
      <c r="BP25" s="289"/>
      <c r="BQ25" s="633">
        <v>5</v>
      </c>
      <c r="BR25" s="632" t="s">
        <v>74</v>
      </c>
      <c r="BS25" s="289"/>
      <c r="BT25" s="633">
        <v>1</v>
      </c>
      <c r="BU25" s="632" t="s">
        <v>73</v>
      </c>
      <c r="BV25" s="289"/>
      <c r="BW25" s="633"/>
      <c r="BX25" s="632"/>
      <c r="BY25" s="289"/>
      <c r="BZ25" s="633">
        <v>1</v>
      </c>
      <c r="CA25" s="632" t="s">
        <v>73</v>
      </c>
      <c r="CB25" s="632"/>
      <c r="CC25" s="632">
        <v>2</v>
      </c>
      <c r="CD25" s="632" t="s">
        <v>73</v>
      </c>
      <c r="CE25" s="289"/>
      <c r="CF25" s="633"/>
      <c r="CG25" s="632"/>
      <c r="CH25" s="289"/>
      <c r="CI25" s="633">
        <v>5</v>
      </c>
      <c r="CJ25" s="632" t="s">
        <v>74</v>
      </c>
      <c r="CK25" s="289"/>
      <c r="CL25" s="633"/>
      <c r="CM25" s="632"/>
      <c r="CN25" s="289"/>
      <c r="CO25" s="633">
        <v>5</v>
      </c>
      <c r="CP25" s="632" t="s">
        <v>74</v>
      </c>
      <c r="CQ25" s="289"/>
      <c r="CR25" s="633"/>
      <c r="CS25" s="632"/>
      <c r="CT25" s="289"/>
      <c r="CU25" s="633">
        <v>5</v>
      </c>
      <c r="CV25" s="632" t="s">
        <v>74</v>
      </c>
      <c r="CW25" s="289"/>
      <c r="CX25" s="633">
        <v>1</v>
      </c>
      <c r="CY25" s="632" t="s">
        <v>73</v>
      </c>
      <c r="CZ25" s="289"/>
      <c r="DA25" s="633"/>
      <c r="DB25" s="632"/>
      <c r="DC25" s="289"/>
      <c r="DD25" s="633">
        <v>5</v>
      </c>
      <c r="DE25" s="632" t="s">
        <v>74</v>
      </c>
      <c r="DF25" s="289" t="s">
        <v>87</v>
      </c>
      <c r="DG25" s="633"/>
      <c r="DH25" s="632"/>
      <c r="DI25" s="289"/>
      <c r="DJ25" s="633">
        <v>3</v>
      </c>
      <c r="DK25" s="632" t="s">
        <v>74</v>
      </c>
      <c r="DL25" s="289"/>
      <c r="DM25" s="633"/>
      <c r="DN25" s="632"/>
      <c r="DO25" s="289"/>
      <c r="DP25" s="633">
        <v>5</v>
      </c>
      <c r="DQ25" s="632" t="s">
        <v>74</v>
      </c>
      <c r="DR25" s="289"/>
      <c r="DS25" s="633"/>
      <c r="DT25" s="632"/>
      <c r="DU25" s="289"/>
      <c r="DV25" s="633"/>
      <c r="DW25" s="632"/>
      <c r="DX25" s="190"/>
      <c r="DY25" s="703">
        <v>1</v>
      </c>
      <c r="DZ25" s="632" t="s">
        <v>73</v>
      </c>
      <c r="EA25" s="289"/>
      <c r="EB25" s="633">
        <v>4</v>
      </c>
      <c r="EC25" s="632" t="s">
        <v>74</v>
      </c>
      <c r="ED25" s="289"/>
      <c r="EE25" s="633">
        <v>2</v>
      </c>
      <c r="EF25" s="632" t="s">
        <v>73</v>
      </c>
      <c r="EG25" s="289"/>
      <c r="EH25" s="633">
        <v>3</v>
      </c>
      <c r="EI25" s="632" t="s">
        <v>73</v>
      </c>
      <c r="EJ25" s="289"/>
      <c r="EK25" s="633">
        <v>3</v>
      </c>
      <c r="EL25" s="632" t="s">
        <v>74</v>
      </c>
      <c r="EM25" s="289"/>
      <c r="EN25" s="633">
        <v>4</v>
      </c>
      <c r="EO25" s="632" t="s">
        <v>74</v>
      </c>
      <c r="EP25" s="289"/>
      <c r="EQ25" s="154">
        <v>3</v>
      </c>
      <c r="ER25" s="632" t="s">
        <v>74</v>
      </c>
      <c r="ES25" s="190"/>
      <c r="ET25" s="703"/>
      <c r="EU25" s="632"/>
      <c r="EV25" s="190"/>
      <c r="EW25" s="703"/>
      <c r="EX25" s="632"/>
      <c r="EY25" s="289"/>
      <c r="EZ25" s="633"/>
      <c r="FA25" s="632"/>
      <c r="FB25" s="289"/>
      <c r="FC25" s="154">
        <v>3</v>
      </c>
      <c r="FD25" s="632" t="s">
        <v>74</v>
      </c>
      <c r="FE25" s="289"/>
      <c r="FF25" s="502"/>
      <c r="FG25" s="68"/>
    </row>
    <row r="26" spans="1:163" ht="29.25" customHeight="1">
      <c r="A26" s="307"/>
      <c r="B26" s="43" t="s">
        <v>110</v>
      </c>
      <c r="C26" s="199"/>
      <c r="D26" s="344"/>
      <c r="E26" s="253"/>
      <c r="F26" s="136"/>
      <c r="G26" s="161"/>
      <c r="H26" s="265"/>
      <c r="I26" s="136"/>
      <c r="J26" s="161"/>
      <c r="K26" s="265"/>
      <c r="L26" s="136"/>
      <c r="M26" s="161"/>
      <c r="N26" s="265"/>
      <c r="O26" s="136"/>
      <c r="P26" s="161"/>
      <c r="Q26" s="265"/>
      <c r="R26" s="136"/>
      <c r="S26" s="161"/>
      <c r="T26" s="514"/>
      <c r="U26" s="533"/>
      <c r="V26" s="161"/>
      <c r="W26" s="514"/>
      <c r="X26" s="136"/>
      <c r="Y26" s="161"/>
      <c r="Z26" s="265"/>
      <c r="AA26" s="136"/>
      <c r="AB26" s="161"/>
      <c r="AC26" s="265"/>
      <c r="AD26" s="136"/>
      <c r="AE26" s="161"/>
      <c r="AF26" s="185"/>
      <c r="AG26" s="150"/>
      <c r="AH26" s="161"/>
      <c r="AI26" s="335"/>
      <c r="AJ26" s="150"/>
      <c r="AK26" s="161"/>
      <c r="AL26" s="335"/>
      <c r="AM26" s="150"/>
      <c r="AN26" s="161"/>
      <c r="AO26" s="265"/>
      <c r="AP26" s="136"/>
      <c r="AQ26" s="161"/>
      <c r="AR26" s="335"/>
      <c r="AS26" s="150"/>
      <c r="AT26" s="161"/>
      <c r="AU26" s="335"/>
      <c r="AV26" s="150"/>
      <c r="AW26" s="161"/>
      <c r="AX26" s="265"/>
      <c r="AY26" s="136"/>
      <c r="AZ26" s="161"/>
      <c r="BA26" s="265"/>
      <c r="BB26" s="136"/>
      <c r="BC26" s="161"/>
      <c r="BD26" s="265"/>
      <c r="BE26" s="136"/>
      <c r="BF26" s="161"/>
      <c r="BG26" s="265"/>
      <c r="BH26" s="136"/>
      <c r="BI26" s="161"/>
      <c r="BJ26" s="265"/>
      <c r="BK26" s="136"/>
      <c r="BL26" s="161"/>
      <c r="BM26" s="265"/>
      <c r="BN26" s="136"/>
      <c r="BO26" s="161"/>
      <c r="BP26" s="265"/>
      <c r="BQ26" s="136"/>
      <c r="BR26" s="161"/>
      <c r="BS26" s="265"/>
      <c r="BT26" s="136"/>
      <c r="BU26" s="161"/>
      <c r="BV26" s="265"/>
      <c r="BW26" s="136"/>
      <c r="BX26" s="161"/>
      <c r="BY26" s="265"/>
      <c r="BZ26" s="136"/>
      <c r="CA26" s="161"/>
      <c r="CB26" s="161"/>
      <c r="CC26" s="161"/>
      <c r="CD26" s="161"/>
      <c r="CE26" s="265"/>
      <c r="CF26" s="136"/>
      <c r="CG26" s="161"/>
      <c r="CH26" s="265"/>
      <c r="CI26" s="136"/>
      <c r="CJ26" s="161"/>
      <c r="CK26" s="265"/>
      <c r="CL26" s="136"/>
      <c r="CM26" s="161"/>
      <c r="CN26" s="265"/>
      <c r="CO26" s="136"/>
      <c r="CP26" s="161"/>
      <c r="CQ26" s="265"/>
      <c r="CR26" s="136"/>
      <c r="CS26" s="161"/>
      <c r="CT26" s="265"/>
      <c r="CU26" s="136"/>
      <c r="CV26" s="161"/>
      <c r="CW26" s="265"/>
      <c r="CX26" s="136"/>
      <c r="CY26" s="161"/>
      <c r="CZ26" s="265"/>
      <c r="DA26" s="136"/>
      <c r="DB26" s="161"/>
      <c r="DC26" s="265"/>
      <c r="DD26" s="136"/>
      <c r="DE26" s="161"/>
      <c r="DF26" s="265"/>
      <c r="DG26" s="136"/>
      <c r="DH26" s="161"/>
      <c r="DI26" s="265"/>
      <c r="DJ26" s="136"/>
      <c r="DK26" s="161"/>
      <c r="DL26" s="265"/>
      <c r="DM26" s="136"/>
      <c r="DN26" s="161"/>
      <c r="DO26" s="265"/>
      <c r="DP26" s="136"/>
      <c r="DQ26" s="161"/>
      <c r="DR26" s="265"/>
      <c r="DS26" s="136"/>
      <c r="DT26" s="161"/>
      <c r="DU26" s="265"/>
      <c r="DV26" s="136"/>
      <c r="DW26" s="161"/>
      <c r="DX26" s="335"/>
      <c r="DY26" s="150"/>
      <c r="DZ26" s="161"/>
      <c r="EA26" s="265"/>
      <c r="EB26" s="136"/>
      <c r="EC26" s="161"/>
      <c r="ED26" s="265"/>
      <c r="EE26" s="136"/>
      <c r="EF26" s="161"/>
      <c r="EG26" s="265"/>
      <c r="EH26" s="136"/>
      <c r="EI26" s="161"/>
      <c r="EJ26" s="265"/>
      <c r="EK26" s="136"/>
      <c r="EL26" s="161"/>
      <c r="EM26" s="265"/>
      <c r="EN26" s="136"/>
      <c r="EO26" s="161"/>
      <c r="EP26" s="265"/>
      <c r="EQ26" s="136"/>
      <c r="ER26" s="161"/>
      <c r="ES26" s="335"/>
      <c r="ET26" s="150"/>
      <c r="EU26" s="161"/>
      <c r="EV26" s="335"/>
      <c r="EW26" s="150"/>
      <c r="EX26" s="161"/>
      <c r="EY26" s="265"/>
      <c r="EZ26" s="136"/>
      <c r="FA26" s="161"/>
      <c r="FB26" s="265"/>
      <c r="FC26" s="136"/>
      <c r="FD26" s="161"/>
      <c r="FE26" s="265"/>
      <c r="FF26" s="502"/>
      <c r="FG26" s="68"/>
    </row>
    <row r="27" spans="1:163" ht="65.25" customHeight="1">
      <c r="A27" s="715" t="s">
        <v>111</v>
      </c>
      <c r="B27" s="96" t="s">
        <v>112</v>
      </c>
      <c r="C27" s="174"/>
      <c r="D27" s="103"/>
      <c r="E27" s="146"/>
      <c r="F27" s="633"/>
      <c r="G27" s="632"/>
      <c r="H27" s="289"/>
      <c r="I27" s="633">
        <v>3</v>
      </c>
      <c r="J27" s="632" t="s">
        <v>74</v>
      </c>
      <c r="K27" s="289"/>
      <c r="L27" s="633">
        <v>1</v>
      </c>
      <c r="M27" s="632" t="s">
        <v>73</v>
      </c>
      <c r="N27" s="289"/>
      <c r="O27" s="633"/>
      <c r="P27" s="632"/>
      <c r="Q27" s="289"/>
      <c r="R27" s="633"/>
      <c r="S27" s="632"/>
      <c r="T27" s="433"/>
      <c r="U27" s="720"/>
      <c r="V27" s="632"/>
      <c r="W27" s="433"/>
      <c r="X27" s="633">
        <v>1</v>
      </c>
      <c r="Y27" s="632" t="s">
        <v>73</v>
      </c>
      <c r="Z27" s="289"/>
      <c r="AA27" s="633">
        <v>2</v>
      </c>
      <c r="AB27" s="632" t="s">
        <v>73</v>
      </c>
      <c r="AC27" s="289"/>
      <c r="AD27" s="633"/>
      <c r="AE27" s="632"/>
      <c r="AF27" s="108"/>
      <c r="AG27" s="39">
        <v>5</v>
      </c>
      <c r="AH27" s="632" t="s">
        <v>74</v>
      </c>
      <c r="AI27" s="190"/>
      <c r="AJ27" s="703">
        <v>3</v>
      </c>
      <c r="AK27" s="632" t="s">
        <v>73</v>
      </c>
      <c r="AL27" s="190"/>
      <c r="AM27" s="703"/>
      <c r="AN27" s="632"/>
      <c r="AO27" s="289"/>
      <c r="AP27" s="633">
        <v>3</v>
      </c>
      <c r="AQ27" s="632" t="s">
        <v>73</v>
      </c>
      <c r="AR27" s="190"/>
      <c r="AS27" s="703"/>
      <c r="AT27" s="632"/>
      <c r="AU27" s="190"/>
      <c r="AV27" s="703">
        <v>3</v>
      </c>
      <c r="AW27" s="632" t="s">
        <v>73</v>
      </c>
      <c r="AX27" s="289"/>
      <c r="AY27" s="633">
        <v>3</v>
      </c>
      <c r="AZ27" s="632" t="s">
        <v>74</v>
      </c>
      <c r="BA27" s="289"/>
      <c r="BB27" s="633"/>
      <c r="BC27" s="632"/>
      <c r="BD27" s="289"/>
      <c r="BE27" s="633"/>
      <c r="BF27" s="632"/>
      <c r="BG27" s="289"/>
      <c r="BH27" s="633"/>
      <c r="BI27" s="632"/>
      <c r="BJ27" s="289"/>
      <c r="BK27" s="633"/>
      <c r="BL27" s="632"/>
      <c r="BM27" s="289"/>
      <c r="BN27" s="154">
        <v>4</v>
      </c>
      <c r="BO27" s="632" t="s">
        <v>73</v>
      </c>
      <c r="BP27" s="289"/>
      <c r="BQ27" s="633">
        <v>3</v>
      </c>
      <c r="BR27" s="632" t="s">
        <v>74</v>
      </c>
      <c r="BS27" s="289"/>
      <c r="BT27" s="633">
        <v>1</v>
      </c>
      <c r="BU27" s="632" t="s">
        <v>73</v>
      </c>
      <c r="BV27" s="289"/>
      <c r="BW27" s="633"/>
      <c r="BX27" s="632"/>
      <c r="BY27" s="289"/>
      <c r="BZ27" s="633">
        <v>3</v>
      </c>
      <c r="CA27" s="632" t="s">
        <v>74</v>
      </c>
      <c r="CB27" s="632"/>
      <c r="CC27" s="632">
        <v>3</v>
      </c>
      <c r="CD27" s="632" t="s">
        <v>73</v>
      </c>
      <c r="CE27" s="289"/>
      <c r="CF27" s="633"/>
      <c r="CG27" s="632"/>
      <c r="CH27" s="289"/>
      <c r="CI27" s="633">
        <v>4</v>
      </c>
      <c r="CJ27" s="632" t="s">
        <v>73</v>
      </c>
      <c r="CK27" s="289"/>
      <c r="CL27" s="633"/>
      <c r="CM27" s="632"/>
      <c r="CN27" s="289"/>
      <c r="CO27" s="633">
        <v>3</v>
      </c>
      <c r="CP27" s="632" t="s">
        <v>73</v>
      </c>
      <c r="CQ27" s="289"/>
      <c r="CR27" s="633"/>
      <c r="CS27" s="632"/>
      <c r="CT27" s="289"/>
      <c r="CU27" s="633">
        <v>3</v>
      </c>
      <c r="CV27" s="632" t="s">
        <v>73</v>
      </c>
      <c r="CW27" s="289"/>
      <c r="CX27" s="633">
        <v>1</v>
      </c>
      <c r="CY27" s="632" t="s">
        <v>73</v>
      </c>
      <c r="CZ27" s="289"/>
      <c r="DA27" s="633"/>
      <c r="DB27" s="632"/>
      <c r="DC27" s="289"/>
      <c r="DD27" s="633">
        <v>3</v>
      </c>
      <c r="DE27" s="632" t="s">
        <v>73</v>
      </c>
      <c r="DF27" s="289" t="s">
        <v>87</v>
      </c>
      <c r="DG27" s="633"/>
      <c r="DH27" s="632"/>
      <c r="DI27" s="289"/>
      <c r="DJ27" s="633"/>
      <c r="DK27" s="632"/>
      <c r="DL27" s="289"/>
      <c r="DM27" s="633"/>
      <c r="DN27" s="632"/>
      <c r="DO27" s="289"/>
      <c r="DP27" s="633"/>
      <c r="DQ27" s="632"/>
      <c r="DR27" s="289"/>
      <c r="DS27" s="633"/>
      <c r="DT27" s="632"/>
      <c r="DU27" s="289"/>
      <c r="DV27" s="633"/>
      <c r="DW27" s="632"/>
      <c r="DX27" s="190"/>
      <c r="DY27" s="703">
        <v>1</v>
      </c>
      <c r="DZ27" s="632" t="s">
        <v>73</v>
      </c>
      <c r="EA27" s="289"/>
      <c r="EB27" s="633">
        <v>4</v>
      </c>
      <c r="EC27" s="632" t="s">
        <v>74</v>
      </c>
      <c r="ED27" s="289"/>
      <c r="EE27" s="633">
        <v>2</v>
      </c>
      <c r="EF27" s="632" t="s">
        <v>74</v>
      </c>
      <c r="EG27" s="289"/>
      <c r="EH27" s="633">
        <v>2</v>
      </c>
      <c r="EI27" s="632" t="s">
        <v>73</v>
      </c>
      <c r="EJ27" s="289"/>
      <c r="EK27" s="633">
        <v>3</v>
      </c>
      <c r="EL27" s="632" t="s">
        <v>73</v>
      </c>
      <c r="EM27" s="289"/>
      <c r="EN27" s="633">
        <v>2</v>
      </c>
      <c r="EO27" s="632" t="s">
        <v>73</v>
      </c>
      <c r="EP27" s="289"/>
      <c r="EQ27" s="154">
        <v>3</v>
      </c>
      <c r="ER27" s="632" t="s">
        <v>74</v>
      </c>
      <c r="ES27" s="190"/>
      <c r="ET27" s="703"/>
      <c r="EU27" s="632"/>
      <c r="EV27" s="190"/>
      <c r="EW27" s="703"/>
      <c r="EX27" s="632"/>
      <c r="EY27" s="289"/>
      <c r="EZ27" s="633"/>
      <c r="FA27" s="632"/>
      <c r="FB27" s="289"/>
      <c r="FC27" s="154">
        <v>3</v>
      </c>
      <c r="FD27" s="632" t="s">
        <v>74</v>
      </c>
      <c r="FE27" s="289"/>
      <c r="FF27" s="502"/>
      <c r="FG27" s="68"/>
    </row>
    <row r="28" spans="1:163" ht="65.25" customHeight="1">
      <c r="A28" s="715" t="s">
        <v>113</v>
      </c>
      <c r="B28" s="301" t="s">
        <v>114</v>
      </c>
      <c r="C28" s="174"/>
      <c r="D28" s="103"/>
      <c r="E28" s="146"/>
      <c r="F28" s="633"/>
      <c r="G28" s="632"/>
      <c r="H28" s="289"/>
      <c r="I28" s="633">
        <v>1</v>
      </c>
      <c r="J28" s="632" t="s">
        <v>73</v>
      </c>
      <c r="K28" s="289"/>
      <c r="L28" s="633">
        <v>3</v>
      </c>
      <c r="M28" s="632" t="s">
        <v>73</v>
      </c>
      <c r="N28" s="289"/>
      <c r="O28" s="633"/>
      <c r="P28" s="632"/>
      <c r="Q28" s="289"/>
      <c r="R28" s="633">
        <v>2</v>
      </c>
      <c r="S28" s="632" t="s">
        <v>73</v>
      </c>
      <c r="T28" s="433"/>
      <c r="U28" s="720"/>
      <c r="V28" s="632"/>
      <c r="W28" s="433"/>
      <c r="X28" s="633">
        <v>1</v>
      </c>
      <c r="Y28" s="632" t="s">
        <v>73</v>
      </c>
      <c r="Z28" s="289"/>
      <c r="AA28" s="633">
        <v>3</v>
      </c>
      <c r="AB28" s="632" t="s">
        <v>73</v>
      </c>
      <c r="AC28" s="289"/>
      <c r="AD28" s="633"/>
      <c r="AE28" s="632"/>
      <c r="AF28" s="108"/>
      <c r="AG28" s="39">
        <v>5</v>
      </c>
      <c r="AH28" s="632" t="s">
        <v>74</v>
      </c>
      <c r="AI28" s="190"/>
      <c r="AJ28" s="39">
        <v>3</v>
      </c>
      <c r="AK28" s="632" t="s">
        <v>73</v>
      </c>
      <c r="AL28" s="190"/>
      <c r="AM28" s="703">
        <v>3</v>
      </c>
      <c r="AN28" s="632" t="s">
        <v>74</v>
      </c>
      <c r="AO28" s="289"/>
      <c r="AP28" s="633"/>
      <c r="AQ28" s="632"/>
      <c r="AR28" s="190"/>
      <c r="AS28" s="703"/>
      <c r="AT28" s="632"/>
      <c r="AU28" s="190"/>
      <c r="AV28" s="703"/>
      <c r="AW28" s="632"/>
      <c r="AX28" s="289"/>
      <c r="AY28" s="633">
        <v>3</v>
      </c>
      <c r="AZ28" s="632" t="s">
        <v>74</v>
      </c>
      <c r="BA28" s="289"/>
      <c r="BB28" s="633"/>
      <c r="BC28" s="632"/>
      <c r="BD28" s="289"/>
      <c r="BE28" s="633"/>
      <c r="BF28" s="632"/>
      <c r="BG28" s="289"/>
      <c r="BH28" s="633"/>
      <c r="BI28" s="632"/>
      <c r="BJ28" s="289"/>
      <c r="BK28" s="633"/>
      <c r="BL28" s="632"/>
      <c r="BM28" s="289"/>
      <c r="BN28" s="154"/>
      <c r="BO28" s="632"/>
      <c r="BP28" s="289"/>
      <c r="BQ28" s="633">
        <v>1</v>
      </c>
      <c r="BR28" s="632" t="s">
        <v>73</v>
      </c>
      <c r="BS28" s="289"/>
      <c r="BT28" s="633"/>
      <c r="BU28" s="632"/>
      <c r="BV28" s="289"/>
      <c r="BW28" s="633"/>
      <c r="BX28" s="632"/>
      <c r="BY28" s="289"/>
      <c r="BZ28" s="633">
        <v>1</v>
      </c>
      <c r="CA28" s="632" t="s">
        <v>73</v>
      </c>
      <c r="CB28" s="632"/>
      <c r="CC28" s="632">
        <v>2</v>
      </c>
      <c r="CD28" s="632" t="s">
        <v>74</v>
      </c>
      <c r="CE28" s="289"/>
      <c r="CF28" s="633"/>
      <c r="CG28" s="632"/>
      <c r="CH28" s="289"/>
      <c r="CI28" s="633">
        <v>1</v>
      </c>
      <c r="CJ28" s="632" t="s">
        <v>73</v>
      </c>
      <c r="CK28" s="289"/>
      <c r="CL28" s="633"/>
      <c r="CM28" s="632"/>
      <c r="CN28" s="289"/>
      <c r="CO28" s="633"/>
      <c r="CP28" s="632"/>
      <c r="CQ28" s="289"/>
      <c r="CR28" s="633"/>
      <c r="CS28" s="632"/>
      <c r="CT28" s="289"/>
      <c r="CU28" s="633"/>
      <c r="CV28" s="632"/>
      <c r="CW28" s="289"/>
      <c r="CX28" s="633">
        <v>1</v>
      </c>
      <c r="CY28" s="632" t="s">
        <v>73</v>
      </c>
      <c r="CZ28" s="289"/>
      <c r="DA28" s="633"/>
      <c r="DB28" s="632"/>
      <c r="DC28" s="289"/>
      <c r="DD28" s="633">
        <v>5</v>
      </c>
      <c r="DE28" s="632" t="s">
        <v>74</v>
      </c>
      <c r="DF28" s="289" t="s">
        <v>87</v>
      </c>
      <c r="DG28" s="633"/>
      <c r="DH28" s="632"/>
      <c r="DI28" s="289"/>
      <c r="DJ28" s="633">
        <v>5</v>
      </c>
      <c r="DK28" s="632" t="s">
        <v>73</v>
      </c>
      <c r="DL28" s="289"/>
      <c r="DM28" s="633"/>
      <c r="DN28" s="632"/>
      <c r="DO28" s="289"/>
      <c r="DP28" s="633">
        <v>5</v>
      </c>
      <c r="DQ28" s="632" t="s">
        <v>73</v>
      </c>
      <c r="DR28" s="289"/>
      <c r="DS28" s="633">
        <v>5</v>
      </c>
      <c r="DT28" s="632" t="s">
        <v>73</v>
      </c>
      <c r="DU28" s="289"/>
      <c r="DV28" s="633"/>
      <c r="DW28" s="632"/>
      <c r="DX28" s="190"/>
      <c r="DY28" s="703"/>
      <c r="DZ28" s="632"/>
      <c r="EA28" s="289"/>
      <c r="EB28" s="633">
        <v>1</v>
      </c>
      <c r="EC28" s="632" t="s">
        <v>73</v>
      </c>
      <c r="ED28" s="289"/>
      <c r="EE28" s="633"/>
      <c r="EF28" s="632"/>
      <c r="EG28" s="289"/>
      <c r="EH28" s="633">
        <v>2</v>
      </c>
      <c r="EI28" s="632" t="s">
        <v>73</v>
      </c>
      <c r="EJ28" s="289"/>
      <c r="EK28" s="633">
        <v>2</v>
      </c>
      <c r="EL28" s="632" t="s">
        <v>73</v>
      </c>
      <c r="EM28" s="289"/>
      <c r="EN28" s="633">
        <v>2</v>
      </c>
      <c r="EO28" s="632" t="s">
        <v>73</v>
      </c>
      <c r="EP28" s="289"/>
      <c r="EQ28" s="154">
        <v>3</v>
      </c>
      <c r="ER28" s="632" t="s">
        <v>74</v>
      </c>
      <c r="ES28" s="190"/>
      <c r="ET28" s="703"/>
      <c r="EU28" s="632"/>
      <c r="EV28" s="190"/>
      <c r="EW28" s="703"/>
      <c r="EX28" s="632"/>
      <c r="EY28" s="289"/>
      <c r="EZ28" s="633"/>
      <c r="FA28" s="632"/>
      <c r="FB28" s="289"/>
      <c r="FC28" s="154"/>
      <c r="FD28" s="632"/>
      <c r="FE28" s="289"/>
      <c r="FF28" s="502"/>
      <c r="FG28" s="68"/>
    </row>
    <row r="29" spans="1:163" ht="65.25" customHeight="1">
      <c r="A29" s="715" t="s">
        <v>115</v>
      </c>
      <c r="B29" s="672" t="s">
        <v>116</v>
      </c>
      <c r="C29" s="174"/>
      <c r="D29" s="103"/>
      <c r="E29" s="146"/>
      <c r="F29" s="633"/>
      <c r="G29" s="632"/>
      <c r="H29" s="289"/>
      <c r="I29" s="633"/>
      <c r="J29" s="632"/>
      <c r="K29" s="289"/>
      <c r="L29" s="633">
        <v>5</v>
      </c>
      <c r="M29" s="632" t="s">
        <v>74</v>
      </c>
      <c r="N29" s="289"/>
      <c r="O29" s="633"/>
      <c r="P29" s="632"/>
      <c r="Q29" s="289"/>
      <c r="R29" s="633"/>
      <c r="S29" s="632"/>
      <c r="T29" s="433"/>
      <c r="U29" s="720"/>
      <c r="V29" s="632"/>
      <c r="W29" s="433"/>
      <c r="X29" s="633">
        <v>1</v>
      </c>
      <c r="Y29" s="632" t="s">
        <v>73</v>
      </c>
      <c r="Z29" s="289"/>
      <c r="AA29" s="633">
        <v>5</v>
      </c>
      <c r="AB29" s="632" t="s">
        <v>74</v>
      </c>
      <c r="AC29" s="289"/>
      <c r="AD29" s="633"/>
      <c r="AE29" s="632"/>
      <c r="AF29" s="108"/>
      <c r="AG29" s="39">
        <v>5</v>
      </c>
      <c r="AH29" s="632" t="s">
        <v>74</v>
      </c>
      <c r="AI29" s="190"/>
      <c r="AJ29" s="39">
        <v>3</v>
      </c>
      <c r="AK29" s="632" t="s">
        <v>74</v>
      </c>
      <c r="AL29" s="190"/>
      <c r="AM29" s="703"/>
      <c r="AN29" s="632"/>
      <c r="AO29" s="289"/>
      <c r="AP29" s="633">
        <v>5</v>
      </c>
      <c r="AQ29" s="632" t="s">
        <v>74</v>
      </c>
      <c r="AR29" s="190"/>
      <c r="AS29" s="703"/>
      <c r="AT29" s="632"/>
      <c r="AU29" s="190"/>
      <c r="AV29" s="703">
        <v>5</v>
      </c>
      <c r="AW29" s="632" t="s">
        <v>74</v>
      </c>
      <c r="AX29" s="289"/>
      <c r="AY29" s="633">
        <v>5</v>
      </c>
      <c r="AZ29" s="632" t="s">
        <v>74</v>
      </c>
      <c r="BA29" s="289"/>
      <c r="BB29" s="633">
        <v>1</v>
      </c>
      <c r="BC29" s="632" t="s">
        <v>74</v>
      </c>
      <c r="BD29" s="289"/>
      <c r="BE29" s="633"/>
      <c r="BF29" s="632"/>
      <c r="BG29" s="289"/>
      <c r="BH29" s="633"/>
      <c r="BI29" s="632"/>
      <c r="BJ29" s="289"/>
      <c r="BK29" s="633">
        <v>5</v>
      </c>
      <c r="BL29" s="632" t="s">
        <v>74</v>
      </c>
      <c r="BM29" s="289"/>
      <c r="BN29" s="154">
        <v>5</v>
      </c>
      <c r="BO29" s="632" t="s">
        <v>73</v>
      </c>
      <c r="BP29" s="289"/>
      <c r="BQ29" s="633">
        <v>5</v>
      </c>
      <c r="BR29" s="632" t="s">
        <v>74</v>
      </c>
      <c r="BS29" s="289"/>
      <c r="BT29" s="633">
        <v>5</v>
      </c>
      <c r="BU29" s="632" t="s">
        <v>74</v>
      </c>
      <c r="BV29" s="289"/>
      <c r="BW29" s="633"/>
      <c r="BX29" s="632"/>
      <c r="BY29" s="289"/>
      <c r="BZ29" s="633">
        <v>5</v>
      </c>
      <c r="CA29" s="632" t="s">
        <v>74</v>
      </c>
      <c r="CB29" s="632"/>
      <c r="CC29" s="632">
        <v>5</v>
      </c>
      <c r="CD29" s="632" t="s">
        <v>74</v>
      </c>
      <c r="CE29" s="289"/>
      <c r="CF29" s="633"/>
      <c r="CG29" s="632"/>
      <c r="CH29" s="289"/>
      <c r="CI29" s="633">
        <v>5</v>
      </c>
      <c r="CJ29" s="632" t="s">
        <v>74</v>
      </c>
      <c r="CK29" s="289"/>
      <c r="CL29" s="633"/>
      <c r="CM29" s="632"/>
      <c r="CN29" s="289"/>
      <c r="CO29" s="633">
        <v>5</v>
      </c>
      <c r="CP29" s="632" t="s">
        <v>74</v>
      </c>
      <c r="CQ29" s="289"/>
      <c r="CR29" s="633"/>
      <c r="CS29" s="632"/>
      <c r="CT29" s="289"/>
      <c r="CU29" s="633">
        <v>5</v>
      </c>
      <c r="CV29" s="632" t="s">
        <v>74</v>
      </c>
      <c r="CW29" s="289"/>
      <c r="CX29" s="633">
        <v>1</v>
      </c>
      <c r="CY29" s="632" t="s">
        <v>73</v>
      </c>
      <c r="CZ29" s="289"/>
      <c r="DA29" s="633"/>
      <c r="DB29" s="632"/>
      <c r="DC29" s="289"/>
      <c r="DD29" s="633">
        <v>5</v>
      </c>
      <c r="DE29" s="632" t="s">
        <v>74</v>
      </c>
      <c r="DF29" s="289" t="s">
        <v>87</v>
      </c>
      <c r="DG29" s="633"/>
      <c r="DH29" s="632"/>
      <c r="DI29" s="289"/>
      <c r="DJ29" s="633">
        <v>5</v>
      </c>
      <c r="DK29" s="632" t="s">
        <v>74</v>
      </c>
      <c r="DL29" s="289"/>
      <c r="DM29" s="633">
        <v>5</v>
      </c>
      <c r="DN29" s="632" t="s">
        <v>74</v>
      </c>
      <c r="DO29" s="289"/>
      <c r="DP29" s="633"/>
      <c r="DQ29" s="632"/>
      <c r="DR29" s="289"/>
      <c r="DS29" s="633"/>
      <c r="DT29" s="632"/>
      <c r="DU29" s="289"/>
      <c r="DV29" s="633"/>
      <c r="DW29" s="632"/>
      <c r="DX29" s="190"/>
      <c r="DY29" s="703"/>
      <c r="DZ29" s="632"/>
      <c r="EA29" s="289"/>
      <c r="EB29" s="633">
        <v>3</v>
      </c>
      <c r="EC29" s="632" t="s">
        <v>74</v>
      </c>
      <c r="ED29" s="289"/>
      <c r="EE29" s="633">
        <v>1</v>
      </c>
      <c r="EF29" s="632" t="s">
        <v>73</v>
      </c>
      <c r="EG29" s="289"/>
      <c r="EH29" s="633">
        <v>4</v>
      </c>
      <c r="EI29" s="632" t="s">
        <v>73</v>
      </c>
      <c r="EJ29" s="289"/>
      <c r="EK29" s="633">
        <v>5</v>
      </c>
      <c r="EL29" s="632" t="s">
        <v>74</v>
      </c>
      <c r="EM29" s="289"/>
      <c r="EN29" s="633">
        <v>5</v>
      </c>
      <c r="EO29" s="632" t="s">
        <v>74</v>
      </c>
      <c r="EP29" s="289"/>
      <c r="EQ29" s="154">
        <v>5</v>
      </c>
      <c r="ER29" s="632" t="s">
        <v>74</v>
      </c>
      <c r="ES29" s="190"/>
      <c r="ET29" s="703"/>
      <c r="EU29" s="632"/>
      <c r="EV29" s="190"/>
      <c r="EW29" s="703"/>
      <c r="EX29" s="632"/>
      <c r="EY29" s="289"/>
      <c r="EZ29" s="633"/>
      <c r="FA29" s="632"/>
      <c r="FB29" s="289"/>
      <c r="FC29" s="154">
        <v>3</v>
      </c>
      <c r="FD29" s="632" t="s">
        <v>74</v>
      </c>
      <c r="FE29" s="289"/>
      <c r="FF29" s="502"/>
      <c r="FG29" s="68"/>
    </row>
    <row r="30" spans="1:163" ht="65.25" customHeight="1">
      <c r="A30" s="715" t="s">
        <v>117</v>
      </c>
      <c r="B30" s="301" t="s">
        <v>118</v>
      </c>
      <c r="C30" s="174"/>
      <c r="D30" s="103"/>
      <c r="E30" s="146"/>
      <c r="F30" s="633"/>
      <c r="G30" s="632"/>
      <c r="H30" s="289"/>
      <c r="I30" s="633"/>
      <c r="J30" s="632"/>
      <c r="K30" s="289"/>
      <c r="L30" s="633"/>
      <c r="M30" s="632"/>
      <c r="N30" s="289"/>
      <c r="O30" s="633"/>
      <c r="P30" s="632"/>
      <c r="Q30" s="289"/>
      <c r="R30" s="633"/>
      <c r="S30" s="632"/>
      <c r="T30" s="433"/>
      <c r="U30" s="720"/>
      <c r="V30" s="632"/>
      <c r="W30" s="433"/>
      <c r="X30" s="633">
        <v>1</v>
      </c>
      <c r="Y30" s="632" t="s">
        <v>73</v>
      </c>
      <c r="Z30" s="289"/>
      <c r="AA30" s="633"/>
      <c r="AB30" s="632"/>
      <c r="AC30" s="289"/>
      <c r="AD30" s="633"/>
      <c r="AE30" s="632"/>
      <c r="AF30" s="108"/>
      <c r="AG30" s="39">
        <v>5</v>
      </c>
      <c r="AH30" s="632" t="s">
        <v>74</v>
      </c>
      <c r="AI30" s="190"/>
      <c r="AJ30" s="39">
        <v>3</v>
      </c>
      <c r="AK30" s="632" t="s">
        <v>74</v>
      </c>
      <c r="AL30" s="190"/>
      <c r="AM30" s="703"/>
      <c r="AN30" s="632"/>
      <c r="AO30" s="289"/>
      <c r="AP30" s="633">
        <v>3</v>
      </c>
      <c r="AQ30" s="632" t="s">
        <v>74</v>
      </c>
      <c r="AR30" s="190"/>
      <c r="AS30" s="703"/>
      <c r="AT30" s="632"/>
      <c r="AU30" s="190"/>
      <c r="AV30" s="703">
        <v>3</v>
      </c>
      <c r="AW30" s="632" t="s">
        <v>74</v>
      </c>
      <c r="AX30" s="289"/>
      <c r="AY30" s="633">
        <v>5</v>
      </c>
      <c r="AZ30" s="632" t="s">
        <v>74</v>
      </c>
      <c r="BA30" s="289"/>
      <c r="BB30" s="633"/>
      <c r="BC30" s="632"/>
      <c r="BD30" s="289"/>
      <c r="BE30" s="633"/>
      <c r="BF30" s="632"/>
      <c r="BG30" s="289"/>
      <c r="BH30" s="633">
        <v>3</v>
      </c>
      <c r="BI30" s="632" t="s">
        <v>74</v>
      </c>
      <c r="BJ30" s="289"/>
      <c r="BK30" s="633">
        <v>5</v>
      </c>
      <c r="BL30" s="632" t="s">
        <v>74</v>
      </c>
      <c r="BM30" s="289"/>
      <c r="BN30" s="154"/>
      <c r="BO30" s="632"/>
      <c r="BP30" s="289"/>
      <c r="BQ30" s="633">
        <v>3</v>
      </c>
      <c r="BR30" s="632" t="s">
        <v>74</v>
      </c>
      <c r="BS30" s="289"/>
      <c r="BT30" s="633">
        <v>3</v>
      </c>
      <c r="BU30" s="632" t="s">
        <v>74</v>
      </c>
      <c r="BV30" s="289"/>
      <c r="BW30" s="633"/>
      <c r="BX30" s="632"/>
      <c r="BY30" s="289"/>
      <c r="BZ30" s="633">
        <v>3</v>
      </c>
      <c r="CA30" s="632" t="s">
        <v>74</v>
      </c>
      <c r="CB30" s="632"/>
      <c r="CC30" s="632">
        <v>1</v>
      </c>
      <c r="CD30" s="632" t="s">
        <v>73</v>
      </c>
      <c r="CE30" s="289"/>
      <c r="CF30" s="633"/>
      <c r="CG30" s="632"/>
      <c r="CH30" s="289"/>
      <c r="CI30" s="633">
        <v>4</v>
      </c>
      <c r="CJ30" s="632" t="s">
        <v>74</v>
      </c>
      <c r="CK30" s="289"/>
      <c r="CL30" s="633"/>
      <c r="CM30" s="632"/>
      <c r="CN30" s="289"/>
      <c r="CO30" s="633">
        <v>3</v>
      </c>
      <c r="CP30" s="632" t="s">
        <v>74</v>
      </c>
      <c r="CQ30" s="289"/>
      <c r="CR30" s="633"/>
      <c r="CS30" s="632"/>
      <c r="CT30" s="289"/>
      <c r="CU30" s="633">
        <v>3</v>
      </c>
      <c r="CV30" s="632" t="s">
        <v>74</v>
      </c>
      <c r="CW30" s="289"/>
      <c r="CX30" s="633">
        <v>1</v>
      </c>
      <c r="CY30" s="632" t="s">
        <v>73</v>
      </c>
      <c r="CZ30" s="289"/>
      <c r="DA30" s="633"/>
      <c r="DB30" s="632"/>
      <c r="DC30" s="289"/>
      <c r="DD30" s="633">
        <v>5</v>
      </c>
      <c r="DE30" s="632" t="s">
        <v>74</v>
      </c>
      <c r="DF30" s="289" t="s">
        <v>87</v>
      </c>
      <c r="DG30" s="633"/>
      <c r="DH30" s="632"/>
      <c r="DI30" s="289"/>
      <c r="DJ30" s="633">
        <v>3</v>
      </c>
      <c r="DK30" s="632" t="s">
        <v>74</v>
      </c>
      <c r="DL30" s="289"/>
      <c r="DM30" s="633">
        <v>5</v>
      </c>
      <c r="DN30" s="632" t="s">
        <v>74</v>
      </c>
      <c r="DO30" s="289"/>
      <c r="DP30" s="633"/>
      <c r="DQ30" s="632"/>
      <c r="DR30" s="289"/>
      <c r="DS30" s="633"/>
      <c r="DT30" s="632"/>
      <c r="DU30" s="289"/>
      <c r="DV30" s="633"/>
      <c r="DW30" s="632"/>
      <c r="DX30" s="190"/>
      <c r="DY30" s="703"/>
      <c r="DZ30" s="632"/>
      <c r="EA30" s="289"/>
      <c r="EB30" s="633"/>
      <c r="EC30" s="632"/>
      <c r="ED30" s="289"/>
      <c r="EE30" s="633"/>
      <c r="EF30" s="632"/>
      <c r="EG30" s="289"/>
      <c r="EH30" s="633">
        <v>4</v>
      </c>
      <c r="EI30" s="632" t="s">
        <v>73</v>
      </c>
      <c r="EJ30" s="289"/>
      <c r="EK30" s="633"/>
      <c r="EL30" s="632"/>
      <c r="EM30" s="289"/>
      <c r="EN30" s="633">
        <v>1</v>
      </c>
      <c r="EO30" s="632" t="s">
        <v>74</v>
      </c>
      <c r="EP30" s="289"/>
      <c r="EQ30" s="154">
        <v>3</v>
      </c>
      <c r="ER30" s="632" t="s">
        <v>74</v>
      </c>
      <c r="ES30" s="190"/>
      <c r="ET30" s="703"/>
      <c r="EU30" s="632"/>
      <c r="EV30" s="190"/>
      <c r="EW30" s="703"/>
      <c r="EX30" s="632"/>
      <c r="EY30" s="289"/>
      <c r="EZ30" s="633"/>
      <c r="FA30" s="632"/>
      <c r="FB30" s="289"/>
      <c r="FC30" s="154">
        <v>3</v>
      </c>
      <c r="FD30" s="632" t="s">
        <v>74</v>
      </c>
      <c r="FE30" s="289"/>
      <c r="FF30" s="502"/>
      <c r="FG30" s="68"/>
    </row>
    <row r="31" spans="1:163" ht="65.25" customHeight="1">
      <c r="A31" s="715" t="s">
        <v>119</v>
      </c>
      <c r="B31" s="301" t="s">
        <v>120</v>
      </c>
      <c r="C31" s="174"/>
      <c r="D31" s="103"/>
      <c r="E31" s="146"/>
      <c r="F31" s="633"/>
      <c r="G31" s="632"/>
      <c r="H31" s="289"/>
      <c r="I31" s="633"/>
      <c r="J31" s="632"/>
      <c r="K31" s="289"/>
      <c r="L31" s="633">
        <v>3</v>
      </c>
      <c r="M31" s="632" t="s">
        <v>74</v>
      </c>
      <c r="N31" s="289"/>
      <c r="O31" s="633"/>
      <c r="P31" s="632"/>
      <c r="Q31" s="289"/>
      <c r="R31" s="633">
        <v>3</v>
      </c>
      <c r="S31" s="632" t="s">
        <v>74</v>
      </c>
      <c r="T31" s="433"/>
      <c r="U31" s="720"/>
      <c r="V31" s="632"/>
      <c r="W31" s="433"/>
      <c r="X31" s="633">
        <v>1</v>
      </c>
      <c r="Y31" s="632" t="s">
        <v>73</v>
      </c>
      <c r="Z31" s="289"/>
      <c r="AA31" s="633">
        <v>4</v>
      </c>
      <c r="AB31" s="632" t="s">
        <v>73</v>
      </c>
      <c r="AC31" s="289"/>
      <c r="AD31" s="633"/>
      <c r="AE31" s="632"/>
      <c r="AF31" s="108"/>
      <c r="AG31" s="39">
        <v>3</v>
      </c>
      <c r="AH31" s="632" t="s">
        <v>73</v>
      </c>
      <c r="AI31" s="190"/>
      <c r="AJ31" s="39"/>
      <c r="AK31" s="632"/>
      <c r="AL31" s="190"/>
      <c r="AM31" s="703"/>
      <c r="AN31" s="632"/>
      <c r="AO31" s="289"/>
      <c r="AP31" s="633">
        <v>3</v>
      </c>
      <c r="AQ31" s="632" t="s">
        <v>74</v>
      </c>
      <c r="AR31" s="190"/>
      <c r="AS31" s="703"/>
      <c r="AT31" s="632"/>
      <c r="AU31" s="190"/>
      <c r="AV31" s="703">
        <v>3</v>
      </c>
      <c r="AW31" s="632" t="s">
        <v>74</v>
      </c>
      <c r="AX31" s="289"/>
      <c r="AY31" s="633">
        <v>1</v>
      </c>
      <c r="AZ31" s="632" t="s">
        <v>73</v>
      </c>
      <c r="BA31" s="289"/>
      <c r="BB31" s="633"/>
      <c r="BC31" s="632"/>
      <c r="BD31" s="289"/>
      <c r="BE31" s="633"/>
      <c r="BF31" s="632"/>
      <c r="BG31" s="289"/>
      <c r="BH31" s="633"/>
      <c r="BI31" s="632"/>
      <c r="BJ31" s="289"/>
      <c r="BK31" s="633"/>
      <c r="BL31" s="632"/>
      <c r="BM31" s="289"/>
      <c r="BN31" s="154">
        <v>3</v>
      </c>
      <c r="BO31" s="632" t="s">
        <v>73</v>
      </c>
      <c r="BP31" s="289"/>
      <c r="BQ31" s="633">
        <v>5</v>
      </c>
      <c r="BR31" s="632" t="s">
        <v>74</v>
      </c>
      <c r="BS31" s="289"/>
      <c r="BT31" s="633"/>
      <c r="BU31" s="632"/>
      <c r="BV31" s="289"/>
      <c r="BW31" s="633"/>
      <c r="BX31" s="632"/>
      <c r="BY31" s="289"/>
      <c r="BZ31" s="633">
        <v>1</v>
      </c>
      <c r="CA31" s="632" t="s">
        <v>74</v>
      </c>
      <c r="CB31" s="632"/>
      <c r="CC31" s="632">
        <v>4</v>
      </c>
      <c r="CD31" s="632" t="s">
        <v>74</v>
      </c>
      <c r="CE31" s="289"/>
      <c r="CF31" s="633"/>
      <c r="CG31" s="632"/>
      <c r="CH31" s="289"/>
      <c r="CI31" s="633">
        <v>2</v>
      </c>
      <c r="CJ31" s="632" t="s">
        <v>74</v>
      </c>
      <c r="CK31" s="289"/>
      <c r="CL31" s="633">
        <v>3</v>
      </c>
      <c r="CM31" s="632" t="s">
        <v>74</v>
      </c>
      <c r="CN31" s="289"/>
      <c r="CO31" s="633">
        <v>3</v>
      </c>
      <c r="CP31" s="632" t="s">
        <v>74</v>
      </c>
      <c r="CQ31" s="289"/>
      <c r="CR31" s="633"/>
      <c r="CS31" s="632"/>
      <c r="CT31" s="289"/>
      <c r="CU31" s="633">
        <v>3</v>
      </c>
      <c r="CV31" s="632" t="s">
        <v>74</v>
      </c>
      <c r="CW31" s="289"/>
      <c r="CX31" s="633">
        <v>1</v>
      </c>
      <c r="CY31" s="632" t="s">
        <v>73</v>
      </c>
      <c r="CZ31" s="289"/>
      <c r="DA31" s="633"/>
      <c r="DB31" s="632"/>
      <c r="DC31" s="289"/>
      <c r="DD31" s="633">
        <v>5</v>
      </c>
      <c r="DE31" s="632" t="s">
        <v>74</v>
      </c>
      <c r="DF31" s="289" t="s">
        <v>87</v>
      </c>
      <c r="DG31" s="633"/>
      <c r="DH31" s="632"/>
      <c r="DI31" s="289"/>
      <c r="DJ31" s="633">
        <v>3</v>
      </c>
      <c r="DK31" s="632" t="s">
        <v>74</v>
      </c>
      <c r="DL31" s="289"/>
      <c r="DM31" s="633">
        <v>3</v>
      </c>
      <c r="DN31" s="632" t="s">
        <v>99</v>
      </c>
      <c r="DO31" s="289"/>
      <c r="DP31" s="633">
        <v>3</v>
      </c>
      <c r="DQ31" s="632" t="s">
        <v>74</v>
      </c>
      <c r="DR31" s="289"/>
      <c r="DS31" s="633"/>
      <c r="DT31" s="632"/>
      <c r="DU31" s="289"/>
      <c r="DV31" s="633"/>
      <c r="DW31" s="632"/>
      <c r="DX31" s="190"/>
      <c r="DY31" s="703"/>
      <c r="DZ31" s="632"/>
      <c r="EA31" s="289"/>
      <c r="EB31" s="633">
        <v>3</v>
      </c>
      <c r="EC31" s="632" t="s">
        <v>74</v>
      </c>
      <c r="ED31" s="289"/>
      <c r="EE31" s="633"/>
      <c r="EF31" s="632"/>
      <c r="EG31" s="289"/>
      <c r="EH31" s="633">
        <v>4</v>
      </c>
      <c r="EI31" s="632" t="s">
        <v>73</v>
      </c>
      <c r="EJ31" s="289"/>
      <c r="EK31" s="633">
        <v>3</v>
      </c>
      <c r="EL31" s="632" t="s">
        <v>74</v>
      </c>
      <c r="EM31" s="289"/>
      <c r="EN31" s="633">
        <v>5</v>
      </c>
      <c r="EO31" s="632" t="s">
        <v>74</v>
      </c>
      <c r="EP31" s="289"/>
      <c r="EQ31" s="633">
        <v>5</v>
      </c>
      <c r="ER31" s="632" t="s">
        <v>74</v>
      </c>
      <c r="ES31" s="190"/>
      <c r="ET31" s="703"/>
      <c r="EU31" s="632"/>
      <c r="EV31" s="190"/>
      <c r="EW31" s="703"/>
      <c r="EX31" s="632"/>
      <c r="EY31" s="289"/>
      <c r="EZ31" s="633"/>
      <c r="FA31" s="632"/>
      <c r="FB31" s="289"/>
      <c r="FC31" s="154"/>
      <c r="FD31" s="632"/>
      <c r="FE31" s="289"/>
      <c r="FF31" s="502"/>
      <c r="FG31" s="68"/>
    </row>
    <row r="32" spans="1:163" ht="65.25" customHeight="1">
      <c r="A32" s="715" t="s">
        <v>121</v>
      </c>
      <c r="B32" s="301" t="s">
        <v>122</v>
      </c>
      <c r="C32" s="174"/>
      <c r="D32" s="103"/>
      <c r="E32" s="146"/>
      <c r="F32" s="633"/>
      <c r="G32" s="632"/>
      <c r="H32" s="289"/>
      <c r="I32" s="633"/>
      <c r="J32" s="632"/>
      <c r="K32" s="289"/>
      <c r="L32" s="633">
        <v>5</v>
      </c>
      <c r="M32" s="632" t="s">
        <v>74</v>
      </c>
      <c r="N32" s="289"/>
      <c r="O32" s="633"/>
      <c r="P32" s="632"/>
      <c r="Q32" s="289"/>
      <c r="R32" s="633"/>
      <c r="S32" s="632"/>
      <c r="T32" s="433"/>
      <c r="U32" s="720"/>
      <c r="V32" s="632"/>
      <c r="W32" s="433"/>
      <c r="X32" s="633"/>
      <c r="Y32" s="632"/>
      <c r="Z32" s="289"/>
      <c r="AA32" s="633">
        <v>3</v>
      </c>
      <c r="AB32" s="632" t="s">
        <v>73</v>
      </c>
      <c r="AC32" s="289"/>
      <c r="AD32" s="633"/>
      <c r="AE32" s="632"/>
      <c r="AF32" s="108"/>
      <c r="AG32" s="39">
        <v>5</v>
      </c>
      <c r="AH32" s="632" t="s">
        <v>74</v>
      </c>
      <c r="AI32" s="190"/>
      <c r="AJ32" s="39">
        <v>3</v>
      </c>
      <c r="AK32" s="632" t="s">
        <v>74</v>
      </c>
      <c r="AL32" s="190"/>
      <c r="AM32" s="703"/>
      <c r="AN32" s="632"/>
      <c r="AO32" s="289"/>
      <c r="AP32" s="633">
        <v>3</v>
      </c>
      <c r="AQ32" s="632" t="s">
        <v>73</v>
      </c>
      <c r="AR32" s="190"/>
      <c r="AS32" s="703"/>
      <c r="AT32" s="632"/>
      <c r="AU32" s="190"/>
      <c r="AV32" s="703">
        <v>5</v>
      </c>
      <c r="AW32" s="632" t="s">
        <v>74</v>
      </c>
      <c r="AX32" s="289"/>
      <c r="AY32" s="633">
        <v>1</v>
      </c>
      <c r="AZ32" s="632" t="s">
        <v>73</v>
      </c>
      <c r="BA32" s="289"/>
      <c r="BB32" s="633"/>
      <c r="BC32" s="632"/>
      <c r="BD32" s="289"/>
      <c r="BE32" s="633"/>
      <c r="BF32" s="632"/>
      <c r="BG32" s="289"/>
      <c r="BH32" s="633">
        <v>3</v>
      </c>
      <c r="BI32" s="632" t="s">
        <v>74</v>
      </c>
      <c r="BJ32" s="289"/>
      <c r="BK32" s="633"/>
      <c r="BL32" s="632"/>
      <c r="BM32" s="289"/>
      <c r="BN32" s="154">
        <v>3</v>
      </c>
      <c r="BO32" s="632" t="s">
        <v>73</v>
      </c>
      <c r="BP32" s="289"/>
      <c r="BQ32" s="633"/>
      <c r="BR32" s="632"/>
      <c r="BS32" s="289"/>
      <c r="BT32" s="633">
        <v>3</v>
      </c>
      <c r="BU32" s="632" t="s">
        <v>74</v>
      </c>
      <c r="BV32" s="289"/>
      <c r="BW32" s="633"/>
      <c r="BX32" s="632"/>
      <c r="BY32" s="289"/>
      <c r="BZ32" s="633">
        <v>3</v>
      </c>
      <c r="CA32" s="632" t="s">
        <v>74</v>
      </c>
      <c r="CB32" s="632"/>
      <c r="CC32" s="632">
        <v>3</v>
      </c>
      <c r="CD32" s="632" t="s">
        <v>74</v>
      </c>
      <c r="CE32" s="289"/>
      <c r="CF32" s="633">
        <v>3</v>
      </c>
      <c r="CG32" s="632" t="s">
        <v>74</v>
      </c>
      <c r="CH32" s="289"/>
      <c r="CI32" s="633">
        <v>3</v>
      </c>
      <c r="CJ32" s="632" t="s">
        <v>74</v>
      </c>
      <c r="CK32" s="289"/>
      <c r="CL32" s="633"/>
      <c r="CM32" s="632"/>
      <c r="CN32" s="289"/>
      <c r="CO32" s="633">
        <v>3</v>
      </c>
      <c r="CP32" s="632" t="s">
        <v>73</v>
      </c>
      <c r="CQ32" s="289"/>
      <c r="CR32" s="633"/>
      <c r="CS32" s="632"/>
      <c r="CT32" s="289"/>
      <c r="CU32" s="633">
        <v>5</v>
      </c>
      <c r="CV32" s="632" t="s">
        <v>74</v>
      </c>
      <c r="CW32" s="289"/>
      <c r="CX32" s="633">
        <v>1</v>
      </c>
      <c r="CY32" s="632" t="s">
        <v>73</v>
      </c>
      <c r="CZ32" s="289"/>
      <c r="DA32" s="633"/>
      <c r="DB32" s="632"/>
      <c r="DC32" s="289"/>
      <c r="DD32" s="633">
        <v>5</v>
      </c>
      <c r="DE32" s="632" t="s">
        <v>74</v>
      </c>
      <c r="DF32" s="289"/>
      <c r="DG32" s="633">
        <v>3</v>
      </c>
      <c r="DH32" s="632" t="s">
        <v>74</v>
      </c>
      <c r="DI32" s="289"/>
      <c r="DJ32" s="633"/>
      <c r="DK32" s="632"/>
      <c r="DL32" s="289"/>
      <c r="DM32" s="633"/>
      <c r="DN32" s="632"/>
      <c r="DO32" s="289"/>
      <c r="DP32" s="633">
        <v>5</v>
      </c>
      <c r="DQ32" s="632" t="s">
        <v>73</v>
      </c>
      <c r="DR32" s="289"/>
      <c r="DS32" s="633"/>
      <c r="DT32" s="632"/>
      <c r="DU32" s="289"/>
      <c r="DV32" s="633"/>
      <c r="DW32" s="632"/>
      <c r="DX32" s="190"/>
      <c r="DY32" s="703"/>
      <c r="DZ32" s="632"/>
      <c r="EA32" s="289"/>
      <c r="EB32" s="633">
        <v>1</v>
      </c>
      <c r="EC32" s="632" t="s">
        <v>73</v>
      </c>
      <c r="ED32" s="289"/>
      <c r="EE32" s="633"/>
      <c r="EF32" s="632"/>
      <c r="EG32" s="289"/>
      <c r="EH32" s="633">
        <v>4</v>
      </c>
      <c r="EI32" s="632" t="s">
        <v>73</v>
      </c>
      <c r="EJ32" s="289"/>
      <c r="EK32" s="633">
        <v>2</v>
      </c>
      <c r="EL32" s="632" t="s">
        <v>73</v>
      </c>
      <c r="EM32" s="289"/>
      <c r="EN32" s="633">
        <v>4</v>
      </c>
      <c r="EO32" s="632" t="s">
        <v>74</v>
      </c>
      <c r="EP32" s="289"/>
      <c r="EQ32" s="154">
        <v>3</v>
      </c>
      <c r="ER32" s="632" t="s">
        <v>74</v>
      </c>
      <c r="ES32" s="190"/>
      <c r="ET32" s="703"/>
      <c r="EU32" s="632"/>
      <c r="EV32" s="190"/>
      <c r="EW32" s="703"/>
      <c r="EX32" s="632"/>
      <c r="EY32" s="289"/>
      <c r="EZ32" s="633"/>
      <c r="FA32" s="632"/>
      <c r="FB32" s="289"/>
      <c r="FC32" s="154">
        <v>3</v>
      </c>
      <c r="FD32" s="632" t="s">
        <v>74</v>
      </c>
      <c r="FE32" s="289"/>
      <c r="FF32" s="502"/>
      <c r="FG32" s="68"/>
    </row>
    <row r="33" spans="1:163" ht="65.25" customHeight="1">
      <c r="A33" s="715" t="s">
        <v>123</v>
      </c>
      <c r="B33" s="672" t="s">
        <v>124</v>
      </c>
      <c r="C33" s="174"/>
      <c r="D33" s="103"/>
      <c r="E33" s="146"/>
      <c r="F33" s="633"/>
      <c r="G33" s="632"/>
      <c r="H33" s="289"/>
      <c r="I33" s="633"/>
      <c r="J33" s="632"/>
      <c r="K33" s="289"/>
      <c r="L33" s="633"/>
      <c r="M33" s="632"/>
      <c r="N33" s="289"/>
      <c r="O33" s="633"/>
      <c r="P33" s="632"/>
      <c r="Q33" s="289"/>
      <c r="R33" s="633">
        <v>3</v>
      </c>
      <c r="S33" s="632" t="s">
        <v>74</v>
      </c>
      <c r="T33" s="433"/>
      <c r="U33" s="720"/>
      <c r="V33" s="632"/>
      <c r="W33" s="433"/>
      <c r="X33" s="633">
        <v>1</v>
      </c>
      <c r="Y33" s="632" t="s">
        <v>73</v>
      </c>
      <c r="Z33" s="289"/>
      <c r="AA33" s="633">
        <v>5</v>
      </c>
      <c r="AB33" s="632" t="s">
        <v>74</v>
      </c>
      <c r="AC33" s="289"/>
      <c r="AD33" s="633"/>
      <c r="AE33" s="632"/>
      <c r="AF33" s="108"/>
      <c r="AG33" s="39">
        <v>5</v>
      </c>
      <c r="AH33" s="632" t="s">
        <v>74</v>
      </c>
      <c r="AI33" s="190"/>
      <c r="AJ33" s="39">
        <v>3</v>
      </c>
      <c r="AK33" s="632" t="s">
        <v>74</v>
      </c>
      <c r="AL33" s="190"/>
      <c r="AM33" s="703"/>
      <c r="AN33" s="632"/>
      <c r="AO33" s="289"/>
      <c r="AP33" s="633">
        <v>3</v>
      </c>
      <c r="AQ33" s="632" t="s">
        <v>73</v>
      </c>
      <c r="AR33" s="190"/>
      <c r="AS33" s="703"/>
      <c r="AT33" s="632"/>
      <c r="AU33" s="190"/>
      <c r="AV33" s="703">
        <v>3</v>
      </c>
      <c r="AW33" s="632" t="s">
        <v>73</v>
      </c>
      <c r="AX33" s="289"/>
      <c r="AY33" s="633">
        <v>5</v>
      </c>
      <c r="AZ33" s="632" t="s">
        <v>74</v>
      </c>
      <c r="BA33" s="289"/>
      <c r="BB33" s="633"/>
      <c r="BC33" s="632"/>
      <c r="BD33" s="289"/>
      <c r="BE33" s="633"/>
      <c r="BF33" s="632"/>
      <c r="BG33" s="289"/>
      <c r="BH33" s="633"/>
      <c r="BI33" s="632"/>
      <c r="BJ33" s="289"/>
      <c r="BK33" s="633"/>
      <c r="BL33" s="632"/>
      <c r="BM33" s="289"/>
      <c r="BN33" s="154"/>
      <c r="BO33" s="632"/>
      <c r="BP33" s="289"/>
      <c r="BQ33" s="633">
        <v>3</v>
      </c>
      <c r="BR33" s="632" t="s">
        <v>74</v>
      </c>
      <c r="BS33" s="289"/>
      <c r="BT33" s="633"/>
      <c r="BU33" s="632"/>
      <c r="BV33" s="289"/>
      <c r="BW33" s="633"/>
      <c r="BX33" s="632"/>
      <c r="BY33" s="289"/>
      <c r="BZ33" s="633"/>
      <c r="CA33" s="632"/>
      <c r="CB33" s="632"/>
      <c r="CC33" s="632">
        <v>4</v>
      </c>
      <c r="CD33" s="632" t="s">
        <v>74</v>
      </c>
      <c r="CE33" s="289"/>
      <c r="CF33" s="633"/>
      <c r="CG33" s="632"/>
      <c r="CH33" s="289"/>
      <c r="CI33" s="633">
        <v>2</v>
      </c>
      <c r="CJ33" s="632" t="s">
        <v>74</v>
      </c>
      <c r="CK33" s="289"/>
      <c r="CL33" s="633">
        <v>1</v>
      </c>
      <c r="CM33" s="632" t="s">
        <v>74</v>
      </c>
      <c r="CN33" s="289"/>
      <c r="CO33" s="633">
        <v>3</v>
      </c>
      <c r="CP33" s="632" t="s">
        <v>73</v>
      </c>
      <c r="CQ33" s="289"/>
      <c r="CR33" s="633"/>
      <c r="CS33" s="632"/>
      <c r="CT33" s="289"/>
      <c r="CU33" s="633">
        <v>3</v>
      </c>
      <c r="CV33" s="632" t="s">
        <v>73</v>
      </c>
      <c r="CW33" s="289"/>
      <c r="CX33" s="633">
        <v>1</v>
      </c>
      <c r="CY33" s="632" t="s">
        <v>73</v>
      </c>
      <c r="CZ33" s="289"/>
      <c r="DA33" s="633"/>
      <c r="DB33" s="632"/>
      <c r="DC33" s="289"/>
      <c r="DD33" s="633">
        <v>5</v>
      </c>
      <c r="DE33" s="632" t="s">
        <v>74</v>
      </c>
      <c r="DF33" s="289" t="s">
        <v>87</v>
      </c>
      <c r="DG33" s="633"/>
      <c r="DH33" s="632"/>
      <c r="DI33" s="289"/>
      <c r="DJ33" s="633">
        <v>3</v>
      </c>
      <c r="DK33" s="632" t="s">
        <v>73</v>
      </c>
      <c r="DL33" s="289"/>
      <c r="DM33" s="633">
        <v>5</v>
      </c>
      <c r="DN33" s="632" t="s">
        <v>73</v>
      </c>
      <c r="DO33" s="289"/>
      <c r="DP33" s="633">
        <v>5</v>
      </c>
      <c r="DQ33" s="632" t="s">
        <v>73</v>
      </c>
      <c r="DR33" s="289"/>
      <c r="DS33" s="633"/>
      <c r="DT33" s="632"/>
      <c r="DU33" s="289"/>
      <c r="DV33" s="633"/>
      <c r="DW33" s="632"/>
      <c r="DX33" s="190"/>
      <c r="DY33" s="703"/>
      <c r="DZ33" s="632"/>
      <c r="EA33" s="289"/>
      <c r="EB33" s="633">
        <v>3</v>
      </c>
      <c r="EC33" s="632" t="s">
        <v>74</v>
      </c>
      <c r="ED33" s="289"/>
      <c r="EE33" s="633">
        <v>2</v>
      </c>
      <c r="EF33" s="632" t="s">
        <v>73</v>
      </c>
      <c r="EG33" s="289"/>
      <c r="EH33" s="633">
        <v>3</v>
      </c>
      <c r="EI33" s="632" t="s">
        <v>73</v>
      </c>
      <c r="EJ33" s="289"/>
      <c r="EK33" s="633">
        <v>5</v>
      </c>
      <c r="EL33" s="632" t="s">
        <v>74</v>
      </c>
      <c r="EM33" s="289"/>
      <c r="EN33" s="633">
        <v>5</v>
      </c>
      <c r="EO33" s="632" t="s">
        <v>74</v>
      </c>
      <c r="EP33" s="289"/>
      <c r="EQ33" s="154">
        <v>5</v>
      </c>
      <c r="ER33" s="632" t="s">
        <v>74</v>
      </c>
      <c r="ES33" s="190"/>
      <c r="ET33" s="703"/>
      <c r="EU33" s="632"/>
      <c r="EV33" s="190"/>
      <c r="EW33" s="703"/>
      <c r="EX33" s="632"/>
      <c r="EY33" s="289"/>
      <c r="EZ33" s="633"/>
      <c r="FA33" s="632"/>
      <c r="FB33" s="289"/>
      <c r="FC33" s="154">
        <v>3</v>
      </c>
      <c r="FD33" s="632" t="s">
        <v>73</v>
      </c>
      <c r="FE33" s="289"/>
      <c r="FF33" s="502"/>
      <c r="FG33" s="68"/>
    </row>
    <row r="34" spans="1:163" ht="65.25" customHeight="1">
      <c r="A34" s="715" t="s">
        <v>125</v>
      </c>
      <c r="B34" s="672" t="s">
        <v>126</v>
      </c>
      <c r="C34" s="174"/>
      <c r="D34" s="103"/>
      <c r="E34" s="146"/>
      <c r="F34" s="633"/>
      <c r="G34" s="632"/>
      <c r="H34" s="289"/>
      <c r="I34" s="633"/>
      <c r="J34" s="632"/>
      <c r="K34" s="289"/>
      <c r="L34" s="633"/>
      <c r="M34" s="632"/>
      <c r="N34" s="289"/>
      <c r="O34" s="633"/>
      <c r="P34" s="632"/>
      <c r="Q34" s="289"/>
      <c r="R34" s="633">
        <v>3</v>
      </c>
      <c r="S34" s="632" t="s">
        <v>74</v>
      </c>
      <c r="T34" s="433"/>
      <c r="U34" s="720"/>
      <c r="V34" s="632"/>
      <c r="W34" s="433"/>
      <c r="X34" s="633"/>
      <c r="Y34" s="632"/>
      <c r="Z34" s="289"/>
      <c r="AA34" s="633">
        <v>5</v>
      </c>
      <c r="AB34" s="632" t="s">
        <v>74</v>
      </c>
      <c r="AC34" s="289"/>
      <c r="AD34" s="633"/>
      <c r="AE34" s="632"/>
      <c r="AF34" s="108"/>
      <c r="AG34" s="39">
        <v>5</v>
      </c>
      <c r="AH34" s="632" t="s">
        <v>74</v>
      </c>
      <c r="AI34" s="190"/>
      <c r="AJ34" s="39">
        <v>3</v>
      </c>
      <c r="AK34" s="632" t="s">
        <v>74</v>
      </c>
      <c r="AL34" s="190"/>
      <c r="AM34" s="703">
        <v>3</v>
      </c>
      <c r="AN34" s="632" t="s">
        <v>74</v>
      </c>
      <c r="AO34" s="289"/>
      <c r="AP34" s="633">
        <v>3</v>
      </c>
      <c r="AQ34" s="632" t="s">
        <v>73</v>
      </c>
      <c r="AR34" s="190"/>
      <c r="AS34" s="703"/>
      <c r="AT34" s="632"/>
      <c r="AU34" s="190"/>
      <c r="AV34" s="703">
        <v>3</v>
      </c>
      <c r="AW34" s="632" t="s">
        <v>74</v>
      </c>
      <c r="AX34" s="289"/>
      <c r="AY34" s="633">
        <v>5</v>
      </c>
      <c r="AZ34" s="632" t="s">
        <v>74</v>
      </c>
      <c r="BA34" s="190"/>
      <c r="BB34" s="703">
        <v>1</v>
      </c>
      <c r="BC34" s="632" t="s">
        <v>74</v>
      </c>
      <c r="BD34" s="289"/>
      <c r="BE34" s="633"/>
      <c r="BF34" s="632"/>
      <c r="BG34" s="289"/>
      <c r="BH34" s="633"/>
      <c r="BI34" s="632"/>
      <c r="BJ34" s="289"/>
      <c r="BK34" s="633">
        <v>3</v>
      </c>
      <c r="BL34" s="632" t="s">
        <v>74</v>
      </c>
      <c r="BM34" s="289"/>
      <c r="BN34" s="154"/>
      <c r="BO34" s="632"/>
      <c r="BP34" s="289"/>
      <c r="BQ34" s="633">
        <v>5</v>
      </c>
      <c r="BR34" s="632" t="s">
        <v>74</v>
      </c>
      <c r="BS34" s="289"/>
      <c r="BT34" s="633"/>
      <c r="BU34" s="632"/>
      <c r="BV34" s="289"/>
      <c r="BW34" s="633"/>
      <c r="BX34" s="632"/>
      <c r="BY34" s="289"/>
      <c r="BZ34" s="633">
        <v>1</v>
      </c>
      <c r="CA34" s="632" t="s">
        <v>74</v>
      </c>
      <c r="CB34" s="632"/>
      <c r="CC34" s="632">
        <v>3</v>
      </c>
      <c r="CD34" s="632" t="s">
        <v>74</v>
      </c>
      <c r="CE34" s="289"/>
      <c r="CF34" s="633"/>
      <c r="CG34" s="632"/>
      <c r="CH34" s="289"/>
      <c r="CI34" s="633">
        <v>3</v>
      </c>
      <c r="CJ34" s="632" t="s">
        <v>74</v>
      </c>
      <c r="CK34" s="289"/>
      <c r="CL34" s="633"/>
      <c r="CM34" s="632"/>
      <c r="CN34" s="289"/>
      <c r="CO34" s="633">
        <v>3</v>
      </c>
      <c r="CP34" s="632" t="s">
        <v>73</v>
      </c>
      <c r="CQ34" s="289"/>
      <c r="CR34" s="633"/>
      <c r="CS34" s="632"/>
      <c r="CT34" s="289"/>
      <c r="CU34" s="633">
        <v>3</v>
      </c>
      <c r="CV34" s="632" t="s">
        <v>74</v>
      </c>
      <c r="CW34" s="190"/>
      <c r="CX34" s="703">
        <v>1</v>
      </c>
      <c r="CY34" s="632" t="s">
        <v>73</v>
      </c>
      <c r="CZ34" s="289"/>
      <c r="DA34" s="633"/>
      <c r="DB34" s="632"/>
      <c r="DC34" s="289"/>
      <c r="DD34" s="633">
        <v>4</v>
      </c>
      <c r="DE34" s="632" t="s">
        <v>73</v>
      </c>
      <c r="DF34" s="289" t="s">
        <v>87</v>
      </c>
      <c r="DG34" s="633"/>
      <c r="DH34" s="632"/>
      <c r="DI34" s="289"/>
      <c r="DJ34" s="633">
        <v>5</v>
      </c>
      <c r="DK34" s="632" t="s">
        <v>74</v>
      </c>
      <c r="DL34" s="289"/>
      <c r="DM34" s="633"/>
      <c r="DN34" s="632"/>
      <c r="DO34" s="289"/>
      <c r="DP34" s="633">
        <v>5</v>
      </c>
      <c r="DQ34" s="632" t="s">
        <v>74</v>
      </c>
      <c r="DR34" s="289"/>
      <c r="DS34" s="633"/>
      <c r="DT34" s="632"/>
      <c r="DU34" s="289"/>
      <c r="DV34" s="633"/>
      <c r="DW34" s="632"/>
      <c r="DX34" s="190"/>
      <c r="DY34" s="703"/>
      <c r="DZ34" s="632"/>
      <c r="EA34" s="289"/>
      <c r="EB34" s="633">
        <v>3</v>
      </c>
      <c r="EC34" s="632" t="s">
        <v>74</v>
      </c>
      <c r="ED34" s="289"/>
      <c r="EE34" s="633">
        <v>1</v>
      </c>
      <c r="EF34" s="632" t="s">
        <v>73</v>
      </c>
      <c r="EG34" s="289"/>
      <c r="EH34" s="633">
        <v>3</v>
      </c>
      <c r="EI34" s="632" t="s">
        <v>73</v>
      </c>
      <c r="EJ34" s="289"/>
      <c r="EK34" s="633">
        <v>5</v>
      </c>
      <c r="EL34" s="632" t="s">
        <v>74</v>
      </c>
      <c r="EM34" s="289"/>
      <c r="EN34" s="633">
        <v>5</v>
      </c>
      <c r="EO34" s="632" t="s">
        <v>74</v>
      </c>
      <c r="EP34" s="289"/>
      <c r="EQ34" s="154">
        <v>5</v>
      </c>
      <c r="ER34" s="632" t="s">
        <v>74</v>
      </c>
      <c r="ES34" s="190"/>
      <c r="ET34" s="703"/>
      <c r="EU34" s="632"/>
      <c r="EV34" s="190"/>
      <c r="EW34" s="703"/>
      <c r="EX34" s="632"/>
      <c r="EY34" s="289"/>
      <c r="EZ34" s="633"/>
      <c r="FA34" s="632"/>
      <c r="FB34" s="289"/>
      <c r="FC34" s="154">
        <v>3</v>
      </c>
      <c r="FD34" s="632" t="s">
        <v>73</v>
      </c>
      <c r="FE34" s="289"/>
      <c r="FF34" s="502"/>
      <c r="FG34" s="68"/>
    </row>
    <row r="35" spans="1:163" ht="65.25" customHeight="1">
      <c r="A35" s="715" t="s">
        <v>127</v>
      </c>
      <c r="B35" s="672" t="s">
        <v>128</v>
      </c>
      <c r="C35" s="174"/>
      <c r="D35" s="103"/>
      <c r="E35" s="146"/>
      <c r="F35" s="633"/>
      <c r="G35" s="632"/>
      <c r="H35" s="289"/>
      <c r="I35" s="633"/>
      <c r="J35" s="632"/>
      <c r="K35" s="289"/>
      <c r="L35" s="633"/>
      <c r="M35" s="632"/>
      <c r="N35" s="289"/>
      <c r="O35" s="633"/>
      <c r="P35" s="632"/>
      <c r="Q35" s="289"/>
      <c r="R35" s="633">
        <v>3</v>
      </c>
      <c r="S35" s="632" t="s">
        <v>74</v>
      </c>
      <c r="T35" s="433"/>
      <c r="U35" s="720"/>
      <c r="V35" s="632"/>
      <c r="W35" s="433"/>
      <c r="X35" s="633"/>
      <c r="Y35" s="632"/>
      <c r="Z35" s="289"/>
      <c r="AA35" s="633">
        <v>5</v>
      </c>
      <c r="AB35" s="632" t="s">
        <v>74</v>
      </c>
      <c r="AC35" s="289"/>
      <c r="AD35" s="633"/>
      <c r="AE35" s="632"/>
      <c r="AF35" s="108"/>
      <c r="AG35" s="39">
        <v>5</v>
      </c>
      <c r="AH35" s="632" t="s">
        <v>74</v>
      </c>
      <c r="AI35" s="190"/>
      <c r="AJ35" s="39">
        <v>3</v>
      </c>
      <c r="AK35" s="632" t="s">
        <v>73</v>
      </c>
      <c r="AL35" s="190"/>
      <c r="AM35" s="703">
        <v>3</v>
      </c>
      <c r="AN35" s="632" t="s">
        <v>74</v>
      </c>
      <c r="AO35" s="289"/>
      <c r="AP35" s="633">
        <v>3</v>
      </c>
      <c r="AQ35" s="632" t="s">
        <v>73</v>
      </c>
      <c r="AR35" s="190"/>
      <c r="AS35" s="703"/>
      <c r="AT35" s="632"/>
      <c r="AU35" s="190"/>
      <c r="AV35" s="703">
        <v>3</v>
      </c>
      <c r="AW35" s="632" t="s">
        <v>74</v>
      </c>
      <c r="AX35" s="289"/>
      <c r="AY35" s="633">
        <v>5</v>
      </c>
      <c r="AZ35" s="632" t="s">
        <v>74</v>
      </c>
      <c r="BA35" s="190"/>
      <c r="BB35" s="703"/>
      <c r="BC35" s="632"/>
      <c r="BD35" s="289"/>
      <c r="BE35" s="633"/>
      <c r="BF35" s="632"/>
      <c r="BG35" s="289"/>
      <c r="BH35" s="633"/>
      <c r="BI35" s="632"/>
      <c r="BJ35" s="289"/>
      <c r="BK35" s="633"/>
      <c r="BL35" s="632"/>
      <c r="BM35" s="289"/>
      <c r="BN35" s="154"/>
      <c r="BO35" s="632"/>
      <c r="BP35" s="289"/>
      <c r="BQ35" s="633">
        <v>5</v>
      </c>
      <c r="BR35" s="632" t="s">
        <v>74</v>
      </c>
      <c r="BS35" s="289"/>
      <c r="BT35" s="633"/>
      <c r="BU35" s="632"/>
      <c r="BV35" s="289"/>
      <c r="BW35" s="633"/>
      <c r="BX35" s="632"/>
      <c r="BY35" s="289"/>
      <c r="BZ35" s="633">
        <v>1</v>
      </c>
      <c r="CA35" s="632" t="s">
        <v>73</v>
      </c>
      <c r="CB35" s="632"/>
      <c r="CC35" s="632">
        <v>3</v>
      </c>
      <c r="CD35" s="632" t="s">
        <v>74</v>
      </c>
      <c r="CE35" s="289"/>
      <c r="CF35" s="633"/>
      <c r="CG35" s="632"/>
      <c r="CH35" s="289"/>
      <c r="CI35" s="633">
        <v>3</v>
      </c>
      <c r="CJ35" s="632" t="s">
        <v>74</v>
      </c>
      <c r="CK35" s="289"/>
      <c r="CL35" s="633"/>
      <c r="CM35" s="632"/>
      <c r="CN35" s="289"/>
      <c r="CO35" s="633">
        <v>3</v>
      </c>
      <c r="CP35" s="632" t="s">
        <v>74</v>
      </c>
      <c r="CQ35" s="289"/>
      <c r="CR35" s="633"/>
      <c r="CS35" s="632"/>
      <c r="CT35" s="289"/>
      <c r="CU35" s="633">
        <v>3</v>
      </c>
      <c r="CV35" s="632" t="s">
        <v>74</v>
      </c>
      <c r="CW35" s="190"/>
      <c r="CX35" s="703">
        <v>1</v>
      </c>
      <c r="CY35" s="632" t="s">
        <v>73</v>
      </c>
      <c r="CZ35" s="289"/>
      <c r="DA35" s="633"/>
      <c r="DB35" s="632"/>
      <c r="DC35" s="289"/>
      <c r="DD35" s="633">
        <v>4</v>
      </c>
      <c r="DE35" s="632" t="s">
        <v>73</v>
      </c>
      <c r="DF35" s="289" t="s">
        <v>87</v>
      </c>
      <c r="DG35" s="633"/>
      <c r="DH35" s="632"/>
      <c r="DI35" s="289"/>
      <c r="DJ35" s="633"/>
      <c r="DK35" s="632"/>
      <c r="DL35" s="289"/>
      <c r="DM35" s="633"/>
      <c r="DN35" s="632"/>
      <c r="DO35" s="289"/>
      <c r="DP35" s="633">
        <v>5</v>
      </c>
      <c r="DQ35" s="632" t="s">
        <v>73</v>
      </c>
      <c r="DR35" s="289"/>
      <c r="DS35" s="633"/>
      <c r="DT35" s="632"/>
      <c r="DU35" s="289"/>
      <c r="DV35" s="633"/>
      <c r="DW35" s="632"/>
      <c r="DX35" s="190"/>
      <c r="DY35" s="703"/>
      <c r="DZ35" s="632"/>
      <c r="EA35" s="289"/>
      <c r="EB35" s="633">
        <v>3</v>
      </c>
      <c r="EC35" s="632" t="s">
        <v>74</v>
      </c>
      <c r="ED35" s="289"/>
      <c r="EE35" s="633">
        <v>3</v>
      </c>
      <c r="EF35" s="632" t="s">
        <v>74</v>
      </c>
      <c r="EG35" s="289"/>
      <c r="EH35" s="633">
        <v>4</v>
      </c>
      <c r="EI35" s="632" t="s">
        <v>73</v>
      </c>
      <c r="EJ35" s="289"/>
      <c r="EK35" s="633">
        <v>5</v>
      </c>
      <c r="EL35" s="632" t="s">
        <v>74</v>
      </c>
      <c r="EM35" s="289"/>
      <c r="EN35" s="633">
        <v>5</v>
      </c>
      <c r="EO35" s="632" t="s">
        <v>74</v>
      </c>
      <c r="EP35" s="289"/>
      <c r="EQ35" s="154">
        <v>5</v>
      </c>
      <c r="ER35" s="632" t="s">
        <v>74</v>
      </c>
      <c r="ES35" s="190"/>
      <c r="ET35" s="703"/>
      <c r="EU35" s="632"/>
      <c r="EV35" s="190"/>
      <c r="EW35" s="703"/>
      <c r="EX35" s="632"/>
      <c r="EY35" s="289"/>
      <c r="EZ35" s="633"/>
      <c r="FA35" s="632"/>
      <c r="FB35" s="289"/>
      <c r="FC35" s="154">
        <v>3</v>
      </c>
      <c r="FD35" s="632" t="s">
        <v>73</v>
      </c>
      <c r="FE35" s="289"/>
      <c r="FF35" s="502"/>
      <c r="FG35" s="68"/>
    </row>
    <row r="36" spans="1:163" ht="29.25" customHeight="1">
      <c r="A36" s="68"/>
      <c r="B36" s="442" t="s">
        <v>129</v>
      </c>
      <c r="C36" s="344"/>
      <c r="D36" s="344"/>
      <c r="E36" s="253"/>
      <c r="F36" s="136"/>
      <c r="G36" s="161"/>
      <c r="H36" s="265"/>
      <c r="I36" s="136"/>
      <c r="J36" s="161"/>
      <c r="K36" s="265"/>
      <c r="L36" s="136"/>
      <c r="M36" s="161"/>
      <c r="N36" s="265"/>
      <c r="O36" s="136"/>
      <c r="P36" s="161"/>
      <c r="Q36" s="265"/>
      <c r="R36" s="136"/>
      <c r="S36" s="161"/>
      <c r="T36" s="514"/>
      <c r="U36" s="533"/>
      <c r="V36" s="161"/>
      <c r="W36" s="514"/>
      <c r="X36" s="136"/>
      <c r="Y36" s="161"/>
      <c r="Z36" s="265"/>
      <c r="AA36" s="136"/>
      <c r="AB36" s="161"/>
      <c r="AC36" s="265"/>
      <c r="AD36" s="136"/>
      <c r="AE36" s="161"/>
      <c r="AF36" s="185"/>
      <c r="AG36" s="150"/>
      <c r="AH36" s="161"/>
      <c r="AI36" s="335"/>
      <c r="AJ36" s="150"/>
      <c r="AK36" s="161"/>
      <c r="AL36" s="335"/>
      <c r="AM36" s="150"/>
      <c r="AN36" s="161"/>
      <c r="AO36" s="265"/>
      <c r="AP36" s="136"/>
      <c r="AQ36" s="161"/>
      <c r="AR36" s="335"/>
      <c r="AS36" s="150"/>
      <c r="AT36" s="161"/>
      <c r="AU36" s="335"/>
      <c r="AV36" s="150"/>
      <c r="AW36" s="161"/>
      <c r="AX36" s="265"/>
      <c r="AY36" s="136"/>
      <c r="AZ36" s="161"/>
      <c r="BA36" s="265"/>
      <c r="BB36" s="136"/>
      <c r="BC36" s="161"/>
      <c r="BD36" s="265"/>
      <c r="BE36" s="136"/>
      <c r="BF36" s="161"/>
      <c r="BG36" s="265"/>
      <c r="BH36" s="136"/>
      <c r="BI36" s="161"/>
      <c r="BJ36" s="265"/>
      <c r="BK36" s="136"/>
      <c r="BL36" s="161"/>
      <c r="BM36" s="265"/>
      <c r="BN36" s="136"/>
      <c r="BO36" s="161"/>
      <c r="BP36" s="265"/>
      <c r="BQ36" s="136"/>
      <c r="BR36" s="161"/>
      <c r="BS36" s="265"/>
      <c r="BT36" s="136"/>
      <c r="BU36" s="161"/>
      <c r="BV36" s="265"/>
      <c r="BW36" s="136"/>
      <c r="BX36" s="161"/>
      <c r="BY36" s="265"/>
      <c r="BZ36" s="136"/>
      <c r="CA36" s="161"/>
      <c r="CB36" s="161"/>
      <c r="CC36" s="161"/>
      <c r="CD36" s="161"/>
      <c r="CE36" s="265"/>
      <c r="CF36" s="136"/>
      <c r="CG36" s="161"/>
      <c r="CH36" s="265"/>
      <c r="CI36" s="136"/>
      <c r="CJ36" s="161"/>
      <c r="CK36" s="265"/>
      <c r="CL36" s="136"/>
      <c r="CM36" s="161"/>
      <c r="CN36" s="265"/>
      <c r="CO36" s="136"/>
      <c r="CP36" s="161"/>
      <c r="CQ36" s="265"/>
      <c r="CR36" s="136"/>
      <c r="CS36" s="161"/>
      <c r="CT36" s="265"/>
      <c r="CU36" s="136"/>
      <c r="CV36" s="161"/>
      <c r="CW36" s="265"/>
      <c r="CX36" s="136"/>
      <c r="CY36" s="161"/>
      <c r="CZ36" s="265"/>
      <c r="DA36" s="136"/>
      <c r="DB36" s="161"/>
      <c r="DC36" s="265"/>
      <c r="DD36" s="136"/>
      <c r="DE36" s="161"/>
      <c r="DF36" s="265"/>
      <c r="DG36" s="136"/>
      <c r="DH36" s="161"/>
      <c r="DI36" s="265"/>
      <c r="DJ36" s="136"/>
      <c r="DK36" s="161"/>
      <c r="DL36" s="265"/>
      <c r="DM36" s="136"/>
      <c r="DN36" s="161"/>
      <c r="DO36" s="265"/>
      <c r="DP36" s="136"/>
      <c r="DQ36" s="161"/>
      <c r="DR36" s="265"/>
      <c r="DS36" s="136"/>
      <c r="DT36" s="161"/>
      <c r="DU36" s="265"/>
      <c r="DV36" s="136"/>
      <c r="DW36" s="161"/>
      <c r="DX36" s="335"/>
      <c r="DY36" s="150"/>
      <c r="DZ36" s="161"/>
      <c r="EA36" s="265"/>
      <c r="EB36" s="136"/>
      <c r="EC36" s="161"/>
      <c r="ED36" s="265"/>
      <c r="EE36" s="136"/>
      <c r="EF36" s="161"/>
      <c r="EG36" s="265"/>
      <c r="EH36" s="136"/>
      <c r="EI36" s="161"/>
      <c r="EJ36" s="265"/>
      <c r="EK36" s="136"/>
      <c r="EL36" s="161"/>
      <c r="EM36" s="265"/>
      <c r="EN36" s="136"/>
      <c r="EO36" s="161"/>
      <c r="EP36" s="265"/>
      <c r="EQ36" s="136"/>
      <c r="ER36" s="161"/>
      <c r="ES36" s="335"/>
      <c r="ET36" s="150"/>
      <c r="EU36" s="161"/>
      <c r="EV36" s="335"/>
      <c r="EW36" s="150"/>
      <c r="EX36" s="161"/>
      <c r="EY36" s="265"/>
      <c r="EZ36" s="136"/>
      <c r="FA36" s="161"/>
      <c r="FB36" s="265"/>
      <c r="FC36" s="136"/>
      <c r="FD36" s="161"/>
      <c r="FE36" s="265"/>
      <c r="FF36" s="502"/>
      <c r="FG36" s="68"/>
    </row>
    <row r="37" spans="1:163" ht="65.25" customHeight="1">
      <c r="A37" s="715" t="s">
        <v>130</v>
      </c>
      <c r="B37" s="672" t="s">
        <v>131</v>
      </c>
      <c r="C37" s="174"/>
      <c r="D37" s="103"/>
      <c r="E37" s="146"/>
      <c r="F37" s="633"/>
      <c r="G37" s="632"/>
      <c r="H37" s="289"/>
      <c r="I37" s="633"/>
      <c r="J37" s="632"/>
      <c r="K37" s="289"/>
      <c r="L37" s="633"/>
      <c r="M37" s="632"/>
      <c r="N37" s="289"/>
      <c r="O37" s="633"/>
      <c r="P37" s="632"/>
      <c r="Q37" s="289"/>
      <c r="R37" s="633"/>
      <c r="S37" s="632"/>
      <c r="T37" s="433"/>
      <c r="U37" s="720"/>
      <c r="V37" s="632"/>
      <c r="W37" s="433"/>
      <c r="X37" s="633"/>
      <c r="Y37" s="632"/>
      <c r="Z37" s="289"/>
      <c r="AA37" s="633">
        <v>4</v>
      </c>
      <c r="AB37" s="632" t="s">
        <v>74</v>
      </c>
      <c r="AC37" s="289"/>
      <c r="AD37" s="633"/>
      <c r="AE37" s="632"/>
      <c r="AF37" s="108"/>
      <c r="AG37" s="39">
        <v>5</v>
      </c>
      <c r="AH37" s="632" t="s">
        <v>74</v>
      </c>
      <c r="AI37" s="190"/>
      <c r="AJ37" s="39">
        <v>2</v>
      </c>
      <c r="AK37" s="632" t="s">
        <v>73</v>
      </c>
      <c r="AL37" s="190"/>
      <c r="AM37" s="703"/>
      <c r="AN37" s="632"/>
      <c r="AO37" s="289"/>
      <c r="AP37" s="633">
        <v>3</v>
      </c>
      <c r="AQ37" s="632" t="s">
        <v>74</v>
      </c>
      <c r="AR37" s="190"/>
      <c r="AS37" s="703"/>
      <c r="AT37" s="632"/>
      <c r="AU37" s="190"/>
      <c r="AV37" s="703">
        <v>5</v>
      </c>
      <c r="AW37" s="632" t="s">
        <v>74</v>
      </c>
      <c r="AX37" s="289"/>
      <c r="AY37" s="633">
        <v>4</v>
      </c>
      <c r="AZ37" s="632" t="s">
        <v>74</v>
      </c>
      <c r="BA37" s="289"/>
      <c r="BB37" s="633"/>
      <c r="BC37" s="632"/>
      <c r="BD37" s="289"/>
      <c r="BE37" s="633"/>
      <c r="BF37" s="632"/>
      <c r="BG37" s="289"/>
      <c r="BH37" s="633"/>
      <c r="BI37" s="632"/>
      <c r="BJ37" s="289"/>
      <c r="BK37" s="633">
        <v>3</v>
      </c>
      <c r="BL37" s="632" t="s">
        <v>74</v>
      </c>
      <c r="BM37" s="289"/>
      <c r="BN37" s="633"/>
      <c r="BO37" s="632"/>
      <c r="BP37" s="289"/>
      <c r="BQ37" s="633">
        <v>3</v>
      </c>
      <c r="BR37" s="632" t="s">
        <v>74</v>
      </c>
      <c r="BS37" s="289"/>
      <c r="BT37" s="633"/>
      <c r="BU37" s="632"/>
      <c r="BV37" s="289"/>
      <c r="BW37" s="633"/>
      <c r="BX37" s="632"/>
      <c r="BY37" s="289"/>
      <c r="BZ37" s="633">
        <v>1</v>
      </c>
      <c r="CA37" s="632" t="s">
        <v>74</v>
      </c>
      <c r="CB37" s="632"/>
      <c r="CC37" s="632">
        <v>3</v>
      </c>
      <c r="CD37" s="632" t="s">
        <v>74</v>
      </c>
      <c r="CE37" s="289"/>
      <c r="CF37" s="633"/>
      <c r="CG37" s="632"/>
      <c r="CH37" s="289"/>
      <c r="CI37" s="633">
        <v>3</v>
      </c>
      <c r="CJ37" s="632" t="s">
        <v>74</v>
      </c>
      <c r="CK37" s="289"/>
      <c r="CL37" s="633"/>
      <c r="CM37" s="632"/>
      <c r="CN37" s="289"/>
      <c r="CO37" s="633">
        <v>3</v>
      </c>
      <c r="CP37" s="632" t="s">
        <v>74</v>
      </c>
      <c r="CQ37" s="289"/>
      <c r="CR37" s="633"/>
      <c r="CS37" s="632"/>
      <c r="CT37" s="289"/>
      <c r="CU37" s="633">
        <v>5</v>
      </c>
      <c r="CV37" s="632" t="s">
        <v>74</v>
      </c>
      <c r="CW37" s="289"/>
      <c r="CX37" s="633">
        <v>1</v>
      </c>
      <c r="CY37" s="632" t="s">
        <v>73</v>
      </c>
      <c r="CZ37" s="289"/>
      <c r="DA37" s="633"/>
      <c r="DB37" s="632"/>
      <c r="DC37" s="289"/>
      <c r="DD37" s="633">
        <v>3</v>
      </c>
      <c r="DE37" s="632" t="s">
        <v>73</v>
      </c>
      <c r="DF37" s="289" t="s">
        <v>87</v>
      </c>
      <c r="DG37" s="633"/>
      <c r="DH37" s="632"/>
      <c r="DI37" s="289"/>
      <c r="DJ37" s="633"/>
      <c r="DK37" s="632"/>
      <c r="DL37" s="289"/>
      <c r="DM37" s="633"/>
      <c r="DN37" s="632"/>
      <c r="DO37" s="289"/>
      <c r="DP37" s="633"/>
      <c r="DQ37" s="632"/>
      <c r="DR37" s="289"/>
      <c r="DS37" s="633"/>
      <c r="DT37" s="632"/>
      <c r="DU37" s="289"/>
      <c r="DV37" s="633"/>
      <c r="DW37" s="632"/>
      <c r="DX37" s="190"/>
      <c r="DY37" s="703"/>
      <c r="DZ37" s="632"/>
      <c r="EA37" s="289"/>
      <c r="EB37" s="633">
        <v>1</v>
      </c>
      <c r="EC37" s="632" t="s">
        <v>73</v>
      </c>
      <c r="ED37" s="289"/>
      <c r="EE37" s="633">
        <v>4</v>
      </c>
      <c r="EF37" s="632" t="s">
        <v>74</v>
      </c>
      <c r="EG37" s="289"/>
      <c r="EH37" s="633">
        <v>4</v>
      </c>
      <c r="EI37" s="632" t="s">
        <v>74</v>
      </c>
      <c r="EJ37" s="289"/>
      <c r="EK37" s="633">
        <v>5</v>
      </c>
      <c r="EL37" s="632" t="s">
        <v>74</v>
      </c>
      <c r="EM37" s="289"/>
      <c r="EN37" s="633">
        <v>4</v>
      </c>
      <c r="EO37" s="632" t="s">
        <v>74</v>
      </c>
      <c r="EP37" s="289"/>
      <c r="EQ37" s="154">
        <v>5</v>
      </c>
      <c r="ER37" s="632" t="s">
        <v>74</v>
      </c>
      <c r="ES37" s="190"/>
      <c r="ET37" s="703"/>
      <c r="EU37" s="632"/>
      <c r="EV37" s="190"/>
      <c r="EW37" s="703"/>
      <c r="EX37" s="632"/>
      <c r="EY37" s="289"/>
      <c r="EZ37" s="633"/>
      <c r="FA37" s="632"/>
      <c r="FB37" s="289"/>
      <c r="FC37" s="154">
        <v>3</v>
      </c>
      <c r="FD37" s="632" t="s">
        <v>74</v>
      </c>
      <c r="FE37" s="289"/>
      <c r="FF37" s="502"/>
      <c r="FG37" s="68"/>
    </row>
    <row r="38" spans="1:163" ht="65.25" customHeight="1">
      <c r="A38" s="715" t="s">
        <v>132</v>
      </c>
      <c r="B38" s="672" t="s">
        <v>133</v>
      </c>
      <c r="C38" s="174"/>
      <c r="D38" s="103"/>
      <c r="E38" s="146"/>
      <c r="F38" s="633"/>
      <c r="G38" s="632"/>
      <c r="H38" s="289"/>
      <c r="I38" s="633"/>
      <c r="J38" s="632"/>
      <c r="K38" s="289"/>
      <c r="L38" s="633">
        <v>3</v>
      </c>
      <c r="M38" s="632" t="s">
        <v>74</v>
      </c>
      <c r="N38" s="289"/>
      <c r="O38" s="633"/>
      <c r="P38" s="632"/>
      <c r="Q38" s="289"/>
      <c r="R38" s="633"/>
      <c r="S38" s="632"/>
      <c r="T38" s="433"/>
      <c r="U38" s="720"/>
      <c r="V38" s="632"/>
      <c r="W38" s="433"/>
      <c r="X38" s="633"/>
      <c r="Y38" s="632"/>
      <c r="Z38" s="289"/>
      <c r="AA38" s="633">
        <v>4</v>
      </c>
      <c r="AB38" s="632" t="s">
        <v>74</v>
      </c>
      <c r="AC38" s="289"/>
      <c r="AD38" s="633"/>
      <c r="AE38" s="632"/>
      <c r="AF38" s="108"/>
      <c r="AG38" s="39">
        <v>5</v>
      </c>
      <c r="AH38" s="632" t="s">
        <v>74</v>
      </c>
      <c r="AI38" s="190"/>
      <c r="AJ38" s="39"/>
      <c r="AK38" s="632"/>
      <c r="AL38" s="190"/>
      <c r="AM38" s="703"/>
      <c r="AN38" s="632"/>
      <c r="AO38" s="289"/>
      <c r="AP38" s="633">
        <v>3</v>
      </c>
      <c r="AQ38" s="632" t="s">
        <v>73</v>
      </c>
      <c r="AR38" s="190"/>
      <c r="AS38" s="703"/>
      <c r="AT38" s="632"/>
      <c r="AU38" s="190"/>
      <c r="AV38" s="703">
        <v>3</v>
      </c>
      <c r="AW38" s="632" t="s">
        <v>74</v>
      </c>
      <c r="AX38" s="289"/>
      <c r="AY38" s="633">
        <v>5</v>
      </c>
      <c r="AZ38" s="632" t="s">
        <v>74</v>
      </c>
      <c r="BA38" s="289"/>
      <c r="BB38" s="633"/>
      <c r="BC38" s="632"/>
      <c r="BD38" s="289"/>
      <c r="BE38" s="633"/>
      <c r="BF38" s="632"/>
      <c r="BG38" s="289"/>
      <c r="BH38" s="633"/>
      <c r="BI38" s="632"/>
      <c r="BJ38" s="289"/>
      <c r="BK38" s="633"/>
      <c r="BL38" s="632"/>
      <c r="BM38" s="289"/>
      <c r="BN38" s="633"/>
      <c r="BO38" s="632"/>
      <c r="BP38" s="289"/>
      <c r="BQ38" s="633">
        <v>3</v>
      </c>
      <c r="BR38" s="632" t="s">
        <v>73</v>
      </c>
      <c r="BS38" s="289"/>
      <c r="BT38" s="633"/>
      <c r="BU38" s="632"/>
      <c r="BV38" s="289"/>
      <c r="BW38" s="633"/>
      <c r="BX38" s="632"/>
      <c r="BY38" s="289"/>
      <c r="BZ38" s="633">
        <v>1</v>
      </c>
      <c r="CA38" s="632" t="s">
        <v>73</v>
      </c>
      <c r="CB38" s="632"/>
      <c r="CC38" s="632">
        <v>2</v>
      </c>
      <c r="CD38" s="632" t="s">
        <v>74</v>
      </c>
      <c r="CE38" s="289"/>
      <c r="CF38" s="633"/>
      <c r="CG38" s="632"/>
      <c r="CH38" s="289"/>
      <c r="CI38" s="633">
        <v>3</v>
      </c>
      <c r="CJ38" s="632" t="s">
        <v>74</v>
      </c>
      <c r="CK38" s="289"/>
      <c r="CL38" s="633"/>
      <c r="CM38" s="632"/>
      <c r="CN38" s="289"/>
      <c r="CO38" s="633">
        <v>3</v>
      </c>
      <c r="CP38" s="632" t="s">
        <v>74</v>
      </c>
      <c r="CQ38" s="289"/>
      <c r="CR38" s="633"/>
      <c r="CS38" s="632"/>
      <c r="CT38" s="289"/>
      <c r="CU38" s="633">
        <v>3</v>
      </c>
      <c r="CV38" s="632" t="s">
        <v>74</v>
      </c>
      <c r="CW38" s="289"/>
      <c r="CX38" s="633">
        <v>1</v>
      </c>
      <c r="CY38" s="632" t="s">
        <v>73</v>
      </c>
      <c r="CZ38" s="289"/>
      <c r="DA38" s="633"/>
      <c r="DB38" s="632"/>
      <c r="DC38" s="289"/>
      <c r="DD38" s="633">
        <v>3</v>
      </c>
      <c r="DE38" s="632" t="s">
        <v>73</v>
      </c>
      <c r="DF38" s="289" t="s">
        <v>87</v>
      </c>
      <c r="DG38" s="633"/>
      <c r="DH38" s="632"/>
      <c r="DI38" s="289"/>
      <c r="DJ38" s="633"/>
      <c r="DK38" s="632"/>
      <c r="DL38" s="289"/>
      <c r="DM38" s="633"/>
      <c r="DN38" s="632"/>
      <c r="DO38" s="289"/>
      <c r="DP38" s="633"/>
      <c r="DQ38" s="632"/>
      <c r="DR38" s="289"/>
      <c r="DS38" s="633"/>
      <c r="DT38" s="632"/>
      <c r="DU38" s="289"/>
      <c r="DV38" s="633"/>
      <c r="DW38" s="632"/>
      <c r="DX38" s="190"/>
      <c r="DY38" s="703"/>
      <c r="DZ38" s="632"/>
      <c r="EA38" s="289"/>
      <c r="EB38" s="633">
        <v>3</v>
      </c>
      <c r="EC38" s="632" t="s">
        <v>74</v>
      </c>
      <c r="ED38" s="289"/>
      <c r="EE38" s="633">
        <v>5</v>
      </c>
      <c r="EF38" s="632" t="s">
        <v>74</v>
      </c>
      <c r="EG38" s="289"/>
      <c r="EH38" s="633">
        <v>4</v>
      </c>
      <c r="EI38" s="632" t="s">
        <v>74</v>
      </c>
      <c r="EJ38" s="289"/>
      <c r="EK38" s="633">
        <v>5</v>
      </c>
      <c r="EL38" s="632" t="s">
        <v>74</v>
      </c>
      <c r="EM38" s="289"/>
      <c r="EN38" s="633">
        <v>5</v>
      </c>
      <c r="EO38" s="632" t="s">
        <v>74</v>
      </c>
      <c r="EP38" s="289"/>
      <c r="EQ38" s="154">
        <v>3</v>
      </c>
      <c r="ER38" s="632" t="s">
        <v>74</v>
      </c>
      <c r="ES38" s="190"/>
      <c r="ET38" s="703"/>
      <c r="EU38" s="632"/>
      <c r="EV38" s="190"/>
      <c r="EW38" s="703"/>
      <c r="EX38" s="632"/>
      <c r="EY38" s="289"/>
      <c r="EZ38" s="633"/>
      <c r="FA38" s="632"/>
      <c r="FB38" s="289"/>
      <c r="FC38" s="154">
        <v>3</v>
      </c>
      <c r="FD38" s="632" t="s">
        <v>74</v>
      </c>
      <c r="FE38" s="289"/>
      <c r="FF38" s="502"/>
      <c r="FG38" s="68"/>
    </row>
    <row r="39" spans="1:163" ht="65.25" customHeight="1">
      <c r="A39" s="715" t="s">
        <v>134</v>
      </c>
      <c r="B39" s="672" t="s">
        <v>135</v>
      </c>
      <c r="C39" s="174"/>
      <c r="D39" s="103"/>
      <c r="E39" s="146"/>
      <c r="F39" s="633"/>
      <c r="G39" s="632"/>
      <c r="H39" s="289"/>
      <c r="I39" s="633"/>
      <c r="J39" s="632"/>
      <c r="K39" s="289"/>
      <c r="L39" s="633">
        <v>5</v>
      </c>
      <c r="M39" s="632" t="s">
        <v>73</v>
      </c>
      <c r="N39" s="289"/>
      <c r="O39" s="633"/>
      <c r="P39" s="632"/>
      <c r="Q39" s="289"/>
      <c r="R39" s="633">
        <v>3</v>
      </c>
      <c r="S39" s="632" t="s">
        <v>74</v>
      </c>
      <c r="T39" s="433"/>
      <c r="U39" s="720"/>
      <c r="V39" s="632"/>
      <c r="W39" s="433"/>
      <c r="X39" s="633"/>
      <c r="Y39" s="632"/>
      <c r="Z39" s="289"/>
      <c r="AA39" s="633">
        <v>3</v>
      </c>
      <c r="AB39" s="632" t="s">
        <v>73</v>
      </c>
      <c r="AC39" s="289"/>
      <c r="AD39" s="633"/>
      <c r="AE39" s="632"/>
      <c r="AF39" s="108"/>
      <c r="AG39" s="39">
        <v>5</v>
      </c>
      <c r="AH39" s="632" t="s">
        <v>74</v>
      </c>
      <c r="AI39" s="190"/>
      <c r="AJ39" s="39"/>
      <c r="AK39" s="632"/>
      <c r="AL39" s="190"/>
      <c r="AM39" s="703"/>
      <c r="AN39" s="632"/>
      <c r="AO39" s="289"/>
      <c r="AP39" s="633">
        <v>1</v>
      </c>
      <c r="AQ39" s="632" t="s">
        <v>73</v>
      </c>
      <c r="AR39" s="190"/>
      <c r="AS39" s="703"/>
      <c r="AT39" s="632"/>
      <c r="AU39" s="190"/>
      <c r="AV39" s="703">
        <v>1</v>
      </c>
      <c r="AW39" s="632" t="s">
        <v>73</v>
      </c>
      <c r="AX39" s="289"/>
      <c r="AY39" s="633">
        <v>5</v>
      </c>
      <c r="AZ39" s="632" t="s">
        <v>74</v>
      </c>
      <c r="BA39" s="289"/>
      <c r="BB39" s="633"/>
      <c r="BC39" s="632"/>
      <c r="BD39" s="289"/>
      <c r="BE39" s="633"/>
      <c r="BF39" s="632"/>
      <c r="BG39" s="289"/>
      <c r="BH39" s="633"/>
      <c r="BI39" s="632"/>
      <c r="BJ39" s="289"/>
      <c r="BK39" s="633"/>
      <c r="BL39" s="632"/>
      <c r="BM39" s="289"/>
      <c r="BN39" s="633"/>
      <c r="BO39" s="632"/>
      <c r="BP39" s="289"/>
      <c r="BQ39" s="633">
        <v>5</v>
      </c>
      <c r="BR39" s="632" t="s">
        <v>74</v>
      </c>
      <c r="BS39" s="289"/>
      <c r="BT39" s="633"/>
      <c r="BU39" s="632"/>
      <c r="BV39" s="289"/>
      <c r="BW39" s="633"/>
      <c r="BX39" s="632"/>
      <c r="BY39" s="289"/>
      <c r="BZ39" s="633">
        <v>1</v>
      </c>
      <c r="CA39" s="632" t="s">
        <v>73</v>
      </c>
      <c r="CB39" s="632"/>
      <c r="CC39" s="632">
        <v>2</v>
      </c>
      <c r="CD39" s="632" t="s">
        <v>73</v>
      </c>
      <c r="CE39" s="289"/>
      <c r="CF39" s="633"/>
      <c r="CG39" s="632"/>
      <c r="CH39" s="289"/>
      <c r="CI39" s="633">
        <v>1</v>
      </c>
      <c r="CJ39" s="632" t="s">
        <v>73</v>
      </c>
      <c r="CK39" s="289"/>
      <c r="CL39" s="633"/>
      <c r="CM39" s="632"/>
      <c r="CN39" s="289"/>
      <c r="CO39" s="633">
        <v>1</v>
      </c>
      <c r="CP39" s="632" t="s">
        <v>73</v>
      </c>
      <c r="CQ39" s="289"/>
      <c r="CR39" s="633"/>
      <c r="CS39" s="632"/>
      <c r="CT39" s="289"/>
      <c r="CU39" s="633">
        <v>1</v>
      </c>
      <c r="CV39" s="632" t="s">
        <v>73</v>
      </c>
      <c r="CW39" s="289"/>
      <c r="CX39" s="633">
        <v>1</v>
      </c>
      <c r="CY39" s="632" t="s">
        <v>73</v>
      </c>
      <c r="CZ39" s="289"/>
      <c r="DA39" s="633"/>
      <c r="DB39" s="632"/>
      <c r="DC39" s="289"/>
      <c r="DD39" s="633">
        <v>3</v>
      </c>
      <c r="DE39" s="632" t="s">
        <v>74</v>
      </c>
      <c r="DF39" s="289"/>
      <c r="DG39" s="633"/>
      <c r="DH39" s="632"/>
      <c r="DI39" s="289"/>
      <c r="DJ39" s="633">
        <v>3</v>
      </c>
      <c r="DK39" s="632" t="s">
        <v>73</v>
      </c>
      <c r="DL39" s="289"/>
      <c r="DM39" s="633">
        <v>3</v>
      </c>
      <c r="DN39" s="632" t="s">
        <v>73</v>
      </c>
      <c r="DO39" s="289"/>
      <c r="DP39" s="633"/>
      <c r="DQ39" s="632"/>
      <c r="DR39" s="289"/>
      <c r="DS39" s="633"/>
      <c r="DT39" s="632"/>
      <c r="DU39" s="289"/>
      <c r="DV39" s="633"/>
      <c r="DW39" s="632"/>
      <c r="DX39" s="190"/>
      <c r="DY39" s="703"/>
      <c r="DZ39" s="632"/>
      <c r="EA39" s="289"/>
      <c r="EB39" s="633">
        <v>3</v>
      </c>
      <c r="EC39" s="632" t="s">
        <v>73</v>
      </c>
      <c r="ED39" s="289"/>
      <c r="EE39" s="633">
        <v>5</v>
      </c>
      <c r="EF39" s="632" t="s">
        <v>74</v>
      </c>
      <c r="EG39" s="289"/>
      <c r="EH39" s="633">
        <v>4</v>
      </c>
      <c r="EI39" s="632" t="s">
        <v>73</v>
      </c>
      <c r="EJ39" s="289"/>
      <c r="EK39" s="633">
        <v>2</v>
      </c>
      <c r="EL39" s="632" t="s">
        <v>73</v>
      </c>
      <c r="EM39" s="289"/>
      <c r="EN39" s="633">
        <v>2</v>
      </c>
      <c r="EO39" s="632" t="s">
        <v>73</v>
      </c>
      <c r="EP39" s="289"/>
      <c r="EQ39" s="154">
        <v>3</v>
      </c>
      <c r="ER39" s="632" t="s">
        <v>74</v>
      </c>
      <c r="ES39" s="190"/>
      <c r="ET39" s="703"/>
      <c r="EU39" s="632"/>
      <c r="EV39" s="190"/>
      <c r="EW39" s="703"/>
      <c r="EX39" s="632"/>
      <c r="EY39" s="289"/>
      <c r="EZ39" s="633"/>
      <c r="FA39" s="632"/>
      <c r="FB39" s="289"/>
      <c r="FC39" s="154">
        <v>3</v>
      </c>
      <c r="FD39" s="632" t="s">
        <v>73</v>
      </c>
      <c r="FE39" s="289"/>
      <c r="FF39" s="502"/>
      <c r="FG39" s="68"/>
    </row>
    <row r="40" spans="1:163" ht="65.25" customHeight="1">
      <c r="A40" s="715" t="s">
        <v>136</v>
      </c>
      <c r="B40" s="672" t="s">
        <v>137</v>
      </c>
      <c r="C40" s="174"/>
      <c r="D40" s="103"/>
      <c r="E40" s="146"/>
      <c r="F40" s="633"/>
      <c r="G40" s="632"/>
      <c r="H40" s="289"/>
      <c r="I40" s="633"/>
      <c r="J40" s="632"/>
      <c r="K40" s="289"/>
      <c r="L40" s="633"/>
      <c r="M40" s="632"/>
      <c r="N40" s="289"/>
      <c r="O40" s="633"/>
      <c r="P40" s="632"/>
      <c r="Q40" s="289"/>
      <c r="R40" s="633">
        <v>2</v>
      </c>
      <c r="S40" s="632" t="s">
        <v>73</v>
      </c>
      <c r="T40" s="433"/>
      <c r="U40" s="720"/>
      <c r="V40" s="632"/>
      <c r="W40" s="433"/>
      <c r="X40" s="633"/>
      <c r="Y40" s="632"/>
      <c r="Z40" s="289"/>
      <c r="AA40" s="633"/>
      <c r="AB40" s="632"/>
      <c r="AC40" s="289"/>
      <c r="AD40" s="633"/>
      <c r="AE40" s="632"/>
      <c r="AF40" s="108"/>
      <c r="AG40" s="39">
        <v>4</v>
      </c>
      <c r="AH40" s="632" t="s">
        <v>74</v>
      </c>
      <c r="AI40" s="190"/>
      <c r="AJ40" s="39"/>
      <c r="AK40" s="632"/>
      <c r="AL40" s="190"/>
      <c r="AM40" s="703"/>
      <c r="AN40" s="632"/>
      <c r="AO40" s="289"/>
      <c r="AP40" s="633">
        <v>1</v>
      </c>
      <c r="AQ40" s="632" t="s">
        <v>73</v>
      </c>
      <c r="AR40" s="190"/>
      <c r="AS40" s="703"/>
      <c r="AT40" s="632"/>
      <c r="AU40" s="190"/>
      <c r="AV40" s="703">
        <v>1</v>
      </c>
      <c r="AW40" s="632" t="s">
        <v>73</v>
      </c>
      <c r="AX40" s="289"/>
      <c r="AY40" s="633">
        <v>5</v>
      </c>
      <c r="AZ40" s="632" t="s">
        <v>74</v>
      </c>
      <c r="BA40" s="289"/>
      <c r="BB40" s="633"/>
      <c r="BC40" s="632"/>
      <c r="BD40" s="289"/>
      <c r="BE40" s="633"/>
      <c r="BF40" s="632"/>
      <c r="BG40" s="289"/>
      <c r="BH40" s="633"/>
      <c r="BI40" s="632"/>
      <c r="BJ40" s="289"/>
      <c r="BK40" s="633"/>
      <c r="BL40" s="632"/>
      <c r="BM40" s="289"/>
      <c r="BN40" s="633"/>
      <c r="BO40" s="632"/>
      <c r="BP40" s="289"/>
      <c r="BQ40" s="633">
        <v>3</v>
      </c>
      <c r="BR40" s="632" t="s">
        <v>73</v>
      </c>
      <c r="BS40" s="289"/>
      <c r="BT40" s="633"/>
      <c r="BU40" s="632"/>
      <c r="BV40" s="289"/>
      <c r="BW40" s="633"/>
      <c r="BX40" s="632"/>
      <c r="BY40" s="289"/>
      <c r="BZ40" s="633"/>
      <c r="CA40" s="632"/>
      <c r="CB40" s="632"/>
      <c r="CC40" s="632">
        <v>3</v>
      </c>
      <c r="CD40" s="632" t="s">
        <v>74</v>
      </c>
      <c r="CE40" s="289"/>
      <c r="CF40" s="633"/>
      <c r="CG40" s="632"/>
      <c r="CH40" s="289"/>
      <c r="CI40" s="633">
        <v>1</v>
      </c>
      <c r="CJ40" s="632" t="s">
        <v>73</v>
      </c>
      <c r="CK40" s="289"/>
      <c r="CL40" s="633"/>
      <c r="CM40" s="632"/>
      <c r="CN40" s="289"/>
      <c r="CO40" s="633">
        <v>3</v>
      </c>
      <c r="CP40" s="632" t="s">
        <v>74</v>
      </c>
      <c r="CQ40" s="289"/>
      <c r="CR40" s="633"/>
      <c r="CS40" s="632"/>
      <c r="CT40" s="289"/>
      <c r="CU40" s="633"/>
      <c r="CV40" s="632"/>
      <c r="CW40" s="289"/>
      <c r="CX40" s="633">
        <v>1</v>
      </c>
      <c r="CY40" s="632" t="s">
        <v>73</v>
      </c>
      <c r="CZ40" s="289"/>
      <c r="DA40" s="633"/>
      <c r="DB40" s="632"/>
      <c r="DC40" s="289"/>
      <c r="DD40" s="633">
        <v>4</v>
      </c>
      <c r="DE40" s="632" t="s">
        <v>74</v>
      </c>
      <c r="DF40" s="289" t="s">
        <v>87</v>
      </c>
      <c r="DG40" s="633"/>
      <c r="DH40" s="632"/>
      <c r="DI40" s="289"/>
      <c r="DJ40" s="633"/>
      <c r="DK40" s="632"/>
      <c r="DL40" s="289"/>
      <c r="DM40" s="633"/>
      <c r="DN40" s="632"/>
      <c r="DO40" s="289"/>
      <c r="DP40" s="633"/>
      <c r="DQ40" s="632"/>
      <c r="DR40" s="289"/>
      <c r="DS40" s="633"/>
      <c r="DT40" s="632"/>
      <c r="DU40" s="289"/>
      <c r="DV40" s="633"/>
      <c r="DW40" s="632"/>
      <c r="DX40" s="190"/>
      <c r="DY40" s="703"/>
      <c r="DZ40" s="632"/>
      <c r="EA40" s="289"/>
      <c r="EB40" s="633"/>
      <c r="EC40" s="632"/>
      <c r="ED40" s="289"/>
      <c r="EE40" s="633">
        <v>5</v>
      </c>
      <c r="EF40" s="632" t="s">
        <v>74</v>
      </c>
      <c r="EG40" s="289"/>
      <c r="EH40" s="633">
        <v>4</v>
      </c>
      <c r="EI40" s="632" t="s">
        <v>73</v>
      </c>
      <c r="EJ40" s="289"/>
      <c r="EK40" s="633">
        <v>3</v>
      </c>
      <c r="EL40" s="632" t="s">
        <v>74</v>
      </c>
      <c r="EM40" s="289"/>
      <c r="EN40" s="633">
        <v>3</v>
      </c>
      <c r="EO40" s="632" t="s">
        <v>73</v>
      </c>
      <c r="EP40" s="289"/>
      <c r="EQ40" s="154">
        <v>5</v>
      </c>
      <c r="ER40" s="632" t="s">
        <v>74</v>
      </c>
      <c r="ES40" s="190"/>
      <c r="ET40" s="703"/>
      <c r="EU40" s="632"/>
      <c r="EV40" s="190"/>
      <c r="EW40" s="703"/>
      <c r="EX40" s="632"/>
      <c r="EY40" s="289"/>
      <c r="EZ40" s="633"/>
      <c r="FA40" s="632"/>
      <c r="FB40" s="289"/>
      <c r="FC40" s="154">
        <v>3</v>
      </c>
      <c r="FD40" s="632" t="s">
        <v>73</v>
      </c>
      <c r="FE40" s="289"/>
      <c r="FF40" s="502"/>
      <c r="FG40" s="68"/>
    </row>
    <row r="41" spans="1:163" ht="65.25" customHeight="1">
      <c r="A41" s="715" t="s">
        <v>138</v>
      </c>
      <c r="B41" s="672" t="s">
        <v>139</v>
      </c>
      <c r="C41" s="174"/>
      <c r="D41" s="103"/>
      <c r="E41" s="146"/>
      <c r="F41" s="633"/>
      <c r="G41" s="632"/>
      <c r="H41" s="289"/>
      <c r="I41" s="633"/>
      <c r="J41" s="632"/>
      <c r="K41" s="289"/>
      <c r="L41" s="633"/>
      <c r="M41" s="632"/>
      <c r="N41" s="289"/>
      <c r="O41" s="633"/>
      <c r="P41" s="632"/>
      <c r="Q41" s="289"/>
      <c r="R41" s="633">
        <v>3</v>
      </c>
      <c r="S41" s="632" t="s">
        <v>73</v>
      </c>
      <c r="T41" s="433"/>
      <c r="U41" s="720"/>
      <c r="V41" s="632"/>
      <c r="W41" s="433"/>
      <c r="X41" s="633"/>
      <c r="Y41" s="632"/>
      <c r="Z41" s="289"/>
      <c r="AA41" s="633">
        <v>2</v>
      </c>
      <c r="AB41" s="632" t="s">
        <v>73</v>
      </c>
      <c r="AC41" s="289"/>
      <c r="AD41" s="633"/>
      <c r="AE41" s="632"/>
      <c r="AF41" s="108"/>
      <c r="AG41" s="39">
        <v>5</v>
      </c>
      <c r="AH41" s="632" t="s">
        <v>74</v>
      </c>
      <c r="AI41" s="190"/>
      <c r="AJ41" s="39"/>
      <c r="AK41" s="632"/>
      <c r="AL41" s="190"/>
      <c r="AM41" s="703"/>
      <c r="AN41" s="632"/>
      <c r="AO41" s="289"/>
      <c r="AP41" s="633"/>
      <c r="AQ41" s="632"/>
      <c r="AR41" s="190"/>
      <c r="AS41" s="703"/>
      <c r="AT41" s="632"/>
      <c r="AU41" s="190"/>
      <c r="AV41" s="703"/>
      <c r="AW41" s="632"/>
      <c r="AX41" s="289"/>
      <c r="AY41" s="633">
        <v>5</v>
      </c>
      <c r="AZ41" s="632" t="s">
        <v>74</v>
      </c>
      <c r="BA41" s="289"/>
      <c r="BB41" s="633"/>
      <c r="BC41" s="632"/>
      <c r="BD41" s="289"/>
      <c r="BE41" s="633"/>
      <c r="BF41" s="632"/>
      <c r="BG41" s="289"/>
      <c r="BH41" s="633"/>
      <c r="BI41" s="632"/>
      <c r="BJ41" s="289"/>
      <c r="BK41" s="633"/>
      <c r="BL41" s="632"/>
      <c r="BM41" s="289"/>
      <c r="BN41" s="633"/>
      <c r="BO41" s="632"/>
      <c r="BP41" s="289"/>
      <c r="BQ41" s="633"/>
      <c r="BR41" s="632"/>
      <c r="BS41" s="289"/>
      <c r="BT41" s="633"/>
      <c r="BU41" s="632"/>
      <c r="BV41" s="289"/>
      <c r="BW41" s="633"/>
      <c r="BX41" s="632"/>
      <c r="BY41" s="289"/>
      <c r="BZ41" s="633"/>
      <c r="CA41" s="632"/>
      <c r="CB41" s="632"/>
      <c r="CC41" s="632">
        <v>3</v>
      </c>
      <c r="CD41" s="632" t="s">
        <v>74</v>
      </c>
      <c r="CE41" s="289"/>
      <c r="CF41" s="633"/>
      <c r="CG41" s="632"/>
      <c r="CH41" s="289"/>
      <c r="CI41" s="633"/>
      <c r="CJ41" s="632"/>
      <c r="CK41" s="289"/>
      <c r="CL41" s="633">
        <v>1</v>
      </c>
      <c r="CM41" s="632" t="s">
        <v>73</v>
      </c>
      <c r="CN41" s="289"/>
      <c r="CO41" s="633"/>
      <c r="CP41" s="632"/>
      <c r="CQ41" s="289"/>
      <c r="CR41" s="633"/>
      <c r="CS41" s="632"/>
      <c r="CT41" s="289"/>
      <c r="CU41" s="633"/>
      <c r="CV41" s="632"/>
      <c r="CW41" s="289"/>
      <c r="CX41" s="633">
        <v>1</v>
      </c>
      <c r="CY41" s="632" t="s">
        <v>73</v>
      </c>
      <c r="CZ41" s="289"/>
      <c r="DA41" s="633"/>
      <c r="DB41" s="632"/>
      <c r="DC41" s="289"/>
      <c r="DD41" s="633">
        <v>3</v>
      </c>
      <c r="DE41" s="632" t="s">
        <v>73</v>
      </c>
      <c r="DF41" s="289" t="s">
        <v>87</v>
      </c>
      <c r="DG41" s="633"/>
      <c r="DH41" s="632"/>
      <c r="DI41" s="289"/>
      <c r="DJ41" s="633"/>
      <c r="DK41" s="632"/>
      <c r="DL41" s="289"/>
      <c r="DM41" s="633"/>
      <c r="DN41" s="632"/>
      <c r="DO41" s="289"/>
      <c r="DP41" s="633"/>
      <c r="DQ41" s="632"/>
      <c r="DR41" s="289"/>
      <c r="DS41" s="633"/>
      <c r="DT41" s="632"/>
      <c r="DU41" s="289"/>
      <c r="DV41" s="633"/>
      <c r="DW41" s="632"/>
      <c r="DX41" s="190"/>
      <c r="DY41" s="703"/>
      <c r="DZ41" s="632"/>
      <c r="EA41" s="289"/>
      <c r="EB41" s="633">
        <v>3</v>
      </c>
      <c r="EC41" s="632" t="s">
        <v>73</v>
      </c>
      <c r="ED41" s="289"/>
      <c r="EE41" s="633">
        <v>5</v>
      </c>
      <c r="EF41" s="632" t="s">
        <v>74</v>
      </c>
      <c r="EG41" s="289"/>
      <c r="EH41" s="633">
        <v>5</v>
      </c>
      <c r="EI41" s="632" t="s">
        <v>73</v>
      </c>
      <c r="EJ41" s="289"/>
      <c r="EK41" s="633">
        <v>5</v>
      </c>
      <c r="EL41" s="632" t="s">
        <v>74</v>
      </c>
      <c r="EM41" s="289"/>
      <c r="EN41" s="633">
        <v>5</v>
      </c>
      <c r="EO41" s="632" t="s">
        <v>74</v>
      </c>
      <c r="EP41" s="289"/>
      <c r="EQ41" s="154">
        <v>5</v>
      </c>
      <c r="ER41" s="632" t="s">
        <v>74</v>
      </c>
      <c r="ES41" s="190"/>
      <c r="ET41" s="703"/>
      <c r="EU41" s="632"/>
      <c r="EV41" s="190"/>
      <c r="EW41" s="703"/>
      <c r="EX41" s="632"/>
      <c r="EY41" s="289"/>
      <c r="EZ41" s="633"/>
      <c r="FA41" s="632"/>
      <c r="FB41" s="289"/>
      <c r="FC41" s="154">
        <v>3</v>
      </c>
      <c r="FD41" s="632" t="s">
        <v>74</v>
      </c>
      <c r="FE41" s="289"/>
      <c r="FF41" s="502"/>
      <c r="FG41" s="68"/>
    </row>
    <row r="42" spans="1:163" ht="29.25" customHeight="1">
      <c r="A42" s="68"/>
      <c r="B42" s="442" t="s">
        <v>140</v>
      </c>
      <c r="C42" s="344"/>
      <c r="D42" s="344"/>
      <c r="E42" s="253"/>
      <c r="F42" s="136"/>
      <c r="G42" s="161"/>
      <c r="H42" s="265"/>
      <c r="I42" s="136"/>
      <c r="J42" s="161"/>
      <c r="K42" s="265"/>
      <c r="L42" s="136"/>
      <c r="M42" s="161"/>
      <c r="N42" s="265"/>
      <c r="O42" s="136"/>
      <c r="P42" s="161"/>
      <c r="Q42" s="265"/>
      <c r="R42" s="136"/>
      <c r="S42" s="161"/>
      <c r="T42" s="514"/>
      <c r="U42" s="533"/>
      <c r="V42" s="161"/>
      <c r="W42" s="514"/>
      <c r="X42" s="136"/>
      <c r="Y42" s="161"/>
      <c r="Z42" s="265"/>
      <c r="AA42" s="136"/>
      <c r="AB42" s="161"/>
      <c r="AC42" s="265"/>
      <c r="AD42" s="136"/>
      <c r="AE42" s="161"/>
      <c r="AF42" s="185"/>
      <c r="AG42" s="150"/>
      <c r="AH42" s="161"/>
      <c r="AI42" s="335"/>
      <c r="AJ42" s="150"/>
      <c r="AK42" s="161"/>
      <c r="AL42" s="335"/>
      <c r="AM42" s="150"/>
      <c r="AN42" s="161"/>
      <c r="AO42" s="265"/>
      <c r="AP42" s="136"/>
      <c r="AQ42" s="161"/>
      <c r="AR42" s="335"/>
      <c r="AS42" s="150"/>
      <c r="AT42" s="161"/>
      <c r="AU42" s="335"/>
      <c r="AV42" s="150"/>
      <c r="AW42" s="161"/>
      <c r="AX42" s="265"/>
      <c r="AY42" s="136"/>
      <c r="AZ42" s="161"/>
      <c r="BA42" s="265"/>
      <c r="BB42" s="136"/>
      <c r="BC42" s="161"/>
      <c r="BD42" s="265"/>
      <c r="BE42" s="136"/>
      <c r="BF42" s="161"/>
      <c r="BG42" s="265"/>
      <c r="BH42" s="136"/>
      <c r="BI42" s="161"/>
      <c r="BJ42" s="265"/>
      <c r="BK42" s="136"/>
      <c r="BL42" s="161"/>
      <c r="BM42" s="265"/>
      <c r="BN42" s="136"/>
      <c r="BO42" s="161"/>
      <c r="BP42" s="265"/>
      <c r="BQ42" s="136"/>
      <c r="BR42" s="161"/>
      <c r="BS42" s="265"/>
      <c r="BT42" s="136"/>
      <c r="BU42" s="161"/>
      <c r="BV42" s="265"/>
      <c r="BW42" s="136"/>
      <c r="BX42" s="161"/>
      <c r="BY42" s="265"/>
      <c r="BZ42" s="136"/>
      <c r="CA42" s="161"/>
      <c r="CB42" s="161"/>
      <c r="CC42" s="161"/>
      <c r="CD42" s="161"/>
      <c r="CE42" s="265"/>
      <c r="CF42" s="136"/>
      <c r="CG42" s="161"/>
      <c r="CH42" s="265"/>
      <c r="CI42" s="136"/>
      <c r="CJ42" s="161"/>
      <c r="CK42" s="265"/>
      <c r="CL42" s="136"/>
      <c r="CM42" s="161"/>
      <c r="CN42" s="265"/>
      <c r="CO42" s="136"/>
      <c r="CP42" s="161"/>
      <c r="CQ42" s="265"/>
      <c r="CR42" s="136"/>
      <c r="CS42" s="161"/>
      <c r="CT42" s="265"/>
      <c r="CU42" s="136"/>
      <c r="CV42" s="161"/>
      <c r="CW42" s="265"/>
      <c r="CX42" s="136"/>
      <c r="CY42" s="161"/>
      <c r="CZ42" s="265"/>
      <c r="DA42" s="136"/>
      <c r="DB42" s="161"/>
      <c r="DC42" s="265"/>
      <c r="DD42" s="136"/>
      <c r="DE42" s="161"/>
      <c r="DF42" s="265"/>
      <c r="DG42" s="136"/>
      <c r="DH42" s="161"/>
      <c r="DI42" s="265"/>
      <c r="DJ42" s="136"/>
      <c r="DK42" s="161"/>
      <c r="DL42" s="265"/>
      <c r="DM42" s="136"/>
      <c r="DN42" s="161"/>
      <c r="DO42" s="265"/>
      <c r="DP42" s="136"/>
      <c r="DQ42" s="161"/>
      <c r="DR42" s="265"/>
      <c r="DS42" s="136"/>
      <c r="DT42" s="161"/>
      <c r="DU42" s="265"/>
      <c r="DV42" s="136"/>
      <c r="DW42" s="161"/>
      <c r="DX42" s="335"/>
      <c r="DY42" s="150"/>
      <c r="DZ42" s="161"/>
      <c r="EA42" s="265"/>
      <c r="EB42" s="136"/>
      <c r="EC42" s="161"/>
      <c r="ED42" s="265"/>
      <c r="EE42" s="136"/>
      <c r="EF42" s="161"/>
      <c r="EG42" s="265"/>
      <c r="EH42" s="136"/>
      <c r="EI42" s="161"/>
      <c r="EJ42" s="265"/>
      <c r="EK42" s="136"/>
      <c r="EL42" s="161"/>
      <c r="EM42" s="265"/>
      <c r="EN42" s="136"/>
      <c r="EO42" s="161"/>
      <c r="EP42" s="265"/>
      <c r="EQ42" s="136"/>
      <c r="ER42" s="161"/>
      <c r="ES42" s="335"/>
      <c r="ET42" s="150"/>
      <c r="EU42" s="161"/>
      <c r="EV42" s="335"/>
      <c r="EW42" s="150"/>
      <c r="EX42" s="161"/>
      <c r="EY42" s="265"/>
      <c r="EZ42" s="136"/>
      <c r="FA42" s="161"/>
      <c r="FB42" s="265"/>
      <c r="FC42" s="136"/>
      <c r="FD42" s="161"/>
      <c r="FE42" s="265"/>
      <c r="FF42" s="502"/>
      <c r="FG42" s="68"/>
    </row>
    <row r="43" spans="1:163" ht="65.25" customHeight="1">
      <c r="A43" s="715" t="s">
        <v>141</v>
      </c>
      <c r="B43" s="672" t="s">
        <v>142</v>
      </c>
      <c r="C43" s="174"/>
      <c r="D43" s="103"/>
      <c r="E43" s="146"/>
      <c r="F43" s="633"/>
      <c r="G43" s="632"/>
      <c r="H43" s="289"/>
      <c r="I43" s="633">
        <v>2</v>
      </c>
      <c r="J43" s="632" t="s">
        <v>73</v>
      </c>
      <c r="K43" s="289"/>
      <c r="L43" s="633">
        <v>3</v>
      </c>
      <c r="M43" s="632" t="s">
        <v>73</v>
      </c>
      <c r="N43" s="289"/>
      <c r="O43" s="633">
        <v>3</v>
      </c>
      <c r="P43" s="632" t="s">
        <v>73</v>
      </c>
      <c r="Q43" s="289"/>
      <c r="R43" s="633">
        <v>4</v>
      </c>
      <c r="S43" s="632" t="s">
        <v>74</v>
      </c>
      <c r="T43" s="433"/>
      <c r="U43" s="720"/>
      <c r="V43" s="632"/>
      <c r="W43" s="433"/>
      <c r="X43" s="633"/>
      <c r="Y43" s="632"/>
      <c r="Z43" s="289"/>
      <c r="AA43" s="633">
        <v>2</v>
      </c>
      <c r="AB43" s="632" t="s">
        <v>73</v>
      </c>
      <c r="AC43" s="289"/>
      <c r="AD43" s="633">
        <v>2</v>
      </c>
      <c r="AE43" s="632" t="s">
        <v>73</v>
      </c>
      <c r="AF43" s="108"/>
      <c r="AG43" s="39">
        <v>5</v>
      </c>
      <c r="AH43" s="632" t="s">
        <v>74</v>
      </c>
      <c r="AI43" s="190"/>
      <c r="AJ43" s="39">
        <v>3</v>
      </c>
      <c r="AK43" s="632" t="s">
        <v>73</v>
      </c>
      <c r="AL43" s="190"/>
      <c r="AM43" s="703"/>
      <c r="AN43" s="632"/>
      <c r="AO43" s="289"/>
      <c r="AP43" s="633"/>
      <c r="AQ43" s="632"/>
      <c r="AR43" s="190"/>
      <c r="AS43" s="703">
        <v>3</v>
      </c>
      <c r="AT43" s="632" t="s">
        <v>73</v>
      </c>
      <c r="AU43" s="190"/>
      <c r="AV43" s="703">
        <v>3</v>
      </c>
      <c r="AW43" s="632" t="s">
        <v>73</v>
      </c>
      <c r="AX43" s="289"/>
      <c r="AY43" s="633">
        <v>5</v>
      </c>
      <c r="AZ43" s="632" t="s">
        <v>74</v>
      </c>
      <c r="BA43" s="289"/>
      <c r="BB43" s="633"/>
      <c r="BC43" s="632"/>
      <c r="BD43" s="289"/>
      <c r="BE43" s="633"/>
      <c r="BF43" s="632"/>
      <c r="BG43" s="289"/>
      <c r="BH43" s="633">
        <v>1</v>
      </c>
      <c r="BI43" s="632" t="s">
        <v>74</v>
      </c>
      <c r="BJ43" s="289"/>
      <c r="BK43" s="633">
        <v>5</v>
      </c>
      <c r="BL43" s="632" t="s">
        <v>74</v>
      </c>
      <c r="BM43" s="289"/>
      <c r="BN43" s="633"/>
      <c r="BO43" s="632"/>
      <c r="BP43" s="289"/>
      <c r="BQ43" s="633">
        <v>5</v>
      </c>
      <c r="BR43" s="632" t="s">
        <v>74</v>
      </c>
      <c r="BS43" s="289"/>
      <c r="BT43" s="633">
        <v>1</v>
      </c>
      <c r="BU43" s="632" t="s">
        <v>73</v>
      </c>
      <c r="BV43" s="289"/>
      <c r="BW43" s="633"/>
      <c r="BX43" s="632"/>
      <c r="BY43" s="289"/>
      <c r="BZ43" s="633">
        <v>1</v>
      </c>
      <c r="CA43" s="632" t="s">
        <v>73</v>
      </c>
      <c r="CB43" s="632"/>
      <c r="CC43" s="632">
        <v>1</v>
      </c>
      <c r="CD43" s="632" t="s">
        <v>73</v>
      </c>
      <c r="CE43" s="289"/>
      <c r="CF43" s="633"/>
      <c r="CG43" s="632"/>
      <c r="CH43" s="289"/>
      <c r="CI43" s="633">
        <v>4</v>
      </c>
      <c r="CJ43" s="632" t="s">
        <v>74</v>
      </c>
      <c r="CK43" s="289"/>
      <c r="CL43" s="633"/>
      <c r="CM43" s="632"/>
      <c r="CN43" s="289"/>
      <c r="CO43" s="633"/>
      <c r="CP43" s="632"/>
      <c r="CQ43" s="289"/>
      <c r="CR43" s="633">
        <v>3</v>
      </c>
      <c r="CS43" s="632" t="s">
        <v>73</v>
      </c>
      <c r="CT43" s="289"/>
      <c r="CU43" s="633">
        <v>3</v>
      </c>
      <c r="CV43" s="632" t="s">
        <v>73</v>
      </c>
      <c r="CW43" s="289"/>
      <c r="CX43" s="633">
        <v>1</v>
      </c>
      <c r="CY43" s="632" t="s">
        <v>73</v>
      </c>
      <c r="CZ43" s="289"/>
      <c r="DA43" s="633">
        <v>3</v>
      </c>
      <c r="DB43" s="632" t="s">
        <v>73</v>
      </c>
      <c r="DC43" s="289"/>
      <c r="DD43" s="633">
        <v>3</v>
      </c>
      <c r="DE43" s="632" t="s">
        <v>73</v>
      </c>
      <c r="DF43" s="289" t="s">
        <v>87</v>
      </c>
      <c r="DG43" s="633"/>
      <c r="DH43" s="632"/>
      <c r="DI43" s="289"/>
      <c r="DJ43" s="633"/>
      <c r="DK43" s="632"/>
      <c r="DL43" s="289"/>
      <c r="DM43" s="633"/>
      <c r="DN43" s="632"/>
      <c r="DO43" s="289"/>
      <c r="DP43" s="633"/>
      <c r="DQ43" s="632"/>
      <c r="DR43" s="289"/>
      <c r="DS43" s="633"/>
      <c r="DT43" s="632"/>
      <c r="DU43" s="289"/>
      <c r="DV43" s="633">
        <v>3</v>
      </c>
      <c r="DW43" s="632" t="s">
        <v>73</v>
      </c>
      <c r="DX43" s="190"/>
      <c r="DY43" s="703">
        <v>3</v>
      </c>
      <c r="DZ43" s="632" t="s">
        <v>73</v>
      </c>
      <c r="EA43" s="289"/>
      <c r="EB43" s="633">
        <v>5</v>
      </c>
      <c r="EC43" s="632" t="s">
        <v>74</v>
      </c>
      <c r="ED43" s="289"/>
      <c r="EE43" s="633">
        <v>3</v>
      </c>
      <c r="EF43" s="632" t="s">
        <v>73</v>
      </c>
      <c r="EG43" s="289"/>
      <c r="EH43" s="633">
        <v>5</v>
      </c>
      <c r="EI43" s="632" t="s">
        <v>73</v>
      </c>
      <c r="EJ43" s="289"/>
      <c r="EK43" s="633">
        <v>2</v>
      </c>
      <c r="EL43" s="632" t="s">
        <v>73</v>
      </c>
      <c r="EM43" s="289"/>
      <c r="EN43" s="633">
        <v>2</v>
      </c>
      <c r="EO43" s="632" t="s">
        <v>73</v>
      </c>
      <c r="EP43" s="289"/>
      <c r="EQ43" s="154">
        <v>3</v>
      </c>
      <c r="ER43" s="632" t="s">
        <v>74</v>
      </c>
      <c r="ES43" s="190"/>
      <c r="ET43" s="703"/>
      <c r="EU43" s="632"/>
      <c r="EV43" s="190"/>
      <c r="EW43" s="703"/>
      <c r="EX43" s="632"/>
      <c r="EY43" s="289"/>
      <c r="EZ43" s="633"/>
      <c r="FA43" s="632"/>
      <c r="FB43" s="289"/>
      <c r="FC43" s="154">
        <v>3</v>
      </c>
      <c r="FD43" s="632" t="s">
        <v>73</v>
      </c>
      <c r="FE43" s="289"/>
      <c r="FF43" s="502"/>
      <c r="FG43" s="68"/>
    </row>
    <row r="44" spans="1:163" ht="65.25" customHeight="1">
      <c r="A44" s="715" t="s">
        <v>143</v>
      </c>
      <c r="B44" s="672" t="s">
        <v>144</v>
      </c>
      <c r="C44" s="174"/>
      <c r="D44" s="103"/>
      <c r="E44" s="146"/>
      <c r="F44" s="633"/>
      <c r="G44" s="632"/>
      <c r="H44" s="289"/>
      <c r="I44" s="633">
        <v>1</v>
      </c>
      <c r="J44" s="632" t="s">
        <v>73</v>
      </c>
      <c r="K44" s="289"/>
      <c r="L44" s="633">
        <v>3</v>
      </c>
      <c r="M44" s="632" t="s">
        <v>73</v>
      </c>
      <c r="N44" s="289"/>
      <c r="O44" s="633">
        <v>4</v>
      </c>
      <c r="P44" s="632" t="s">
        <v>73</v>
      </c>
      <c r="Q44" s="289"/>
      <c r="R44" s="633">
        <v>2</v>
      </c>
      <c r="S44" s="632" t="s">
        <v>73</v>
      </c>
      <c r="T44" s="433"/>
      <c r="U44" s="720"/>
      <c r="V44" s="632"/>
      <c r="W44" s="433"/>
      <c r="X44" s="633">
        <v>3</v>
      </c>
      <c r="Y44" s="632" t="s">
        <v>73</v>
      </c>
      <c r="Z44" s="289"/>
      <c r="AA44" s="633">
        <v>2</v>
      </c>
      <c r="AB44" s="632" t="s">
        <v>73</v>
      </c>
      <c r="AC44" s="289"/>
      <c r="AD44" s="633">
        <v>4</v>
      </c>
      <c r="AE44" s="632" t="s">
        <v>73</v>
      </c>
      <c r="AF44" s="108"/>
      <c r="AG44" s="39">
        <v>5</v>
      </c>
      <c r="AH44" s="632" t="s">
        <v>74</v>
      </c>
      <c r="AI44" s="190"/>
      <c r="AJ44" s="39">
        <v>5</v>
      </c>
      <c r="AK44" s="632" t="s">
        <v>73</v>
      </c>
      <c r="AL44" s="190"/>
      <c r="AM44" s="703"/>
      <c r="AN44" s="632"/>
      <c r="AO44" s="289"/>
      <c r="AP44" s="633">
        <v>1</v>
      </c>
      <c r="AQ44" s="632" t="s">
        <v>73</v>
      </c>
      <c r="AR44" s="190"/>
      <c r="AS44" s="703">
        <v>1</v>
      </c>
      <c r="AT44" s="632" t="s">
        <v>73</v>
      </c>
      <c r="AU44" s="190"/>
      <c r="AV44" s="703">
        <v>3</v>
      </c>
      <c r="AW44" s="632" t="s">
        <v>73</v>
      </c>
      <c r="AX44" s="289"/>
      <c r="AY44" s="633">
        <v>5</v>
      </c>
      <c r="AZ44" s="632" t="s">
        <v>74</v>
      </c>
      <c r="BA44" s="289"/>
      <c r="BB44" s="633"/>
      <c r="BC44" s="632"/>
      <c r="BD44" s="289"/>
      <c r="BE44" s="633"/>
      <c r="BF44" s="632"/>
      <c r="BG44" s="289"/>
      <c r="BH44" s="633"/>
      <c r="BI44" s="632"/>
      <c r="BJ44" s="289"/>
      <c r="BK44" s="633">
        <v>5</v>
      </c>
      <c r="BL44" s="632" t="s">
        <v>74</v>
      </c>
      <c r="BM44" s="289"/>
      <c r="BN44" s="633"/>
      <c r="BO44" s="632"/>
      <c r="BP44" s="289"/>
      <c r="BQ44" s="633"/>
      <c r="BR44" s="632"/>
      <c r="BS44" s="289"/>
      <c r="BT44" s="633">
        <v>1</v>
      </c>
      <c r="BU44" s="632" t="s">
        <v>73</v>
      </c>
      <c r="BV44" s="289"/>
      <c r="BW44" s="633"/>
      <c r="BX44" s="632"/>
      <c r="BY44" s="289"/>
      <c r="BZ44" s="633">
        <v>1</v>
      </c>
      <c r="CA44" s="632" t="s">
        <v>73</v>
      </c>
      <c r="CB44" s="632"/>
      <c r="CC44" s="632">
        <v>3</v>
      </c>
      <c r="CD44" s="632" t="s">
        <v>74</v>
      </c>
      <c r="CE44" s="289"/>
      <c r="CF44" s="633">
        <v>3</v>
      </c>
      <c r="CG44" s="632" t="s">
        <v>74</v>
      </c>
      <c r="CH44" s="289"/>
      <c r="CI44" s="633">
        <v>5</v>
      </c>
      <c r="CJ44" s="632" t="s">
        <v>74</v>
      </c>
      <c r="CK44" s="289"/>
      <c r="CL44" s="633"/>
      <c r="CM44" s="632"/>
      <c r="CN44" s="289"/>
      <c r="CO44" s="633">
        <v>1</v>
      </c>
      <c r="CP44" s="632" t="s">
        <v>73</v>
      </c>
      <c r="CQ44" s="289"/>
      <c r="CR44" s="633">
        <v>1</v>
      </c>
      <c r="CS44" s="632" t="s">
        <v>73</v>
      </c>
      <c r="CT44" s="289"/>
      <c r="CU44" s="633">
        <v>3</v>
      </c>
      <c r="CV44" s="632" t="s">
        <v>73</v>
      </c>
      <c r="CW44" s="289"/>
      <c r="CX44" s="633">
        <v>1</v>
      </c>
      <c r="CY44" s="632" t="s">
        <v>73</v>
      </c>
      <c r="CZ44" s="289"/>
      <c r="DA44" s="633">
        <v>1</v>
      </c>
      <c r="DB44" s="632" t="s">
        <v>73</v>
      </c>
      <c r="DC44" s="289"/>
      <c r="DD44" s="633">
        <v>3</v>
      </c>
      <c r="DE44" s="632" t="s">
        <v>73</v>
      </c>
      <c r="DF44" s="289" t="s">
        <v>87</v>
      </c>
      <c r="DG44" s="633">
        <v>3</v>
      </c>
      <c r="DH44" s="632" t="s">
        <v>74</v>
      </c>
      <c r="DI44" s="289"/>
      <c r="DJ44" s="154">
        <v>3</v>
      </c>
      <c r="DK44" s="632" t="s">
        <v>73</v>
      </c>
      <c r="DL44" s="289"/>
      <c r="DM44" s="633"/>
      <c r="DN44" s="632"/>
      <c r="DO44" s="289"/>
      <c r="DP44" s="633"/>
      <c r="DQ44" s="632"/>
      <c r="DR44" s="289"/>
      <c r="DS44" s="633"/>
      <c r="DT44" s="632"/>
      <c r="DU44" s="289"/>
      <c r="DV44" s="633"/>
      <c r="DW44" s="632"/>
      <c r="DX44" s="190"/>
      <c r="DY44" s="703">
        <v>3</v>
      </c>
      <c r="DZ44" s="632" t="s">
        <v>73</v>
      </c>
      <c r="EA44" s="289"/>
      <c r="EB44" s="633">
        <v>2</v>
      </c>
      <c r="EC44" s="632" t="s">
        <v>73</v>
      </c>
      <c r="ED44" s="289"/>
      <c r="EE44" s="633">
        <v>1</v>
      </c>
      <c r="EF44" s="632" t="s">
        <v>73</v>
      </c>
      <c r="EG44" s="289"/>
      <c r="EH44" s="633">
        <v>4</v>
      </c>
      <c r="EI44" s="632" t="s">
        <v>73</v>
      </c>
      <c r="EJ44" s="289"/>
      <c r="EK44" s="633">
        <v>5</v>
      </c>
      <c r="EL44" s="632" t="s">
        <v>74</v>
      </c>
      <c r="EM44" s="289"/>
      <c r="EN44" s="633">
        <v>2</v>
      </c>
      <c r="EO44" s="632" t="s">
        <v>73</v>
      </c>
      <c r="EP44" s="289"/>
      <c r="EQ44" s="154">
        <v>3</v>
      </c>
      <c r="ER44" s="632" t="s">
        <v>74</v>
      </c>
      <c r="ES44" s="190"/>
      <c r="ET44" s="703"/>
      <c r="EU44" s="632"/>
      <c r="EV44" s="190"/>
      <c r="EW44" s="703"/>
      <c r="EX44" s="632"/>
      <c r="EY44" s="289"/>
      <c r="EZ44" s="633"/>
      <c r="FA44" s="632"/>
      <c r="FB44" s="289"/>
      <c r="FC44" s="154">
        <v>3</v>
      </c>
      <c r="FD44" s="632" t="s">
        <v>73</v>
      </c>
      <c r="FE44" s="289"/>
      <c r="FF44" s="502"/>
      <c r="FG44" s="68"/>
    </row>
    <row r="45" spans="1:163" ht="65.25" customHeight="1">
      <c r="A45" s="715" t="s">
        <v>145</v>
      </c>
      <c r="B45" s="672" t="s">
        <v>146</v>
      </c>
      <c r="C45" s="174"/>
      <c r="D45" s="103"/>
      <c r="E45" s="146"/>
      <c r="F45" s="633"/>
      <c r="G45" s="632"/>
      <c r="H45" s="289"/>
      <c r="I45" s="633"/>
      <c r="J45" s="632"/>
      <c r="K45" s="289"/>
      <c r="L45" s="633">
        <v>3</v>
      </c>
      <c r="M45" s="632" t="s">
        <v>74</v>
      </c>
      <c r="N45" s="289"/>
      <c r="O45" s="633"/>
      <c r="P45" s="632"/>
      <c r="Q45" s="289"/>
      <c r="R45" s="633">
        <v>2</v>
      </c>
      <c r="S45" s="632" t="s">
        <v>73</v>
      </c>
      <c r="T45" s="433"/>
      <c r="U45" s="720"/>
      <c r="V45" s="632"/>
      <c r="W45" s="433"/>
      <c r="X45" s="633">
        <v>4</v>
      </c>
      <c r="Y45" s="632" t="s">
        <v>74</v>
      </c>
      <c r="Z45" s="289"/>
      <c r="AA45" s="633">
        <v>3</v>
      </c>
      <c r="AB45" s="632" t="s">
        <v>74</v>
      </c>
      <c r="AC45" s="289"/>
      <c r="AD45" s="633"/>
      <c r="AE45" s="632"/>
      <c r="AF45" s="108"/>
      <c r="AG45" s="39">
        <v>5</v>
      </c>
      <c r="AH45" s="632" t="s">
        <v>74</v>
      </c>
      <c r="AI45" s="190"/>
      <c r="AJ45" s="39">
        <v>5</v>
      </c>
      <c r="AK45" s="632" t="s">
        <v>73</v>
      </c>
      <c r="AL45" s="190"/>
      <c r="AM45" s="703">
        <v>3</v>
      </c>
      <c r="AN45" s="632" t="s">
        <v>74</v>
      </c>
      <c r="AO45" s="289"/>
      <c r="AP45" s="633">
        <v>1</v>
      </c>
      <c r="AQ45" s="632" t="s">
        <v>73</v>
      </c>
      <c r="AR45" s="190"/>
      <c r="AS45" s="703">
        <v>1</v>
      </c>
      <c r="AT45" s="632" t="s">
        <v>73</v>
      </c>
      <c r="AU45" s="190"/>
      <c r="AV45" s="703">
        <v>3</v>
      </c>
      <c r="AW45" s="632" t="s">
        <v>73</v>
      </c>
      <c r="AX45" s="289"/>
      <c r="AY45" s="633">
        <v>5</v>
      </c>
      <c r="AZ45" s="632" t="s">
        <v>74</v>
      </c>
      <c r="BA45" s="289"/>
      <c r="BB45" s="633"/>
      <c r="BC45" s="632"/>
      <c r="BD45" s="289"/>
      <c r="BE45" s="633"/>
      <c r="BF45" s="632"/>
      <c r="BG45" s="289"/>
      <c r="BH45" s="633">
        <v>1</v>
      </c>
      <c r="BI45" s="632" t="s">
        <v>74</v>
      </c>
      <c r="BJ45" s="289"/>
      <c r="BK45" s="633">
        <v>5</v>
      </c>
      <c r="BL45" s="632" t="s">
        <v>74</v>
      </c>
      <c r="BM45" s="289"/>
      <c r="BN45" s="633"/>
      <c r="BO45" s="632"/>
      <c r="BP45" s="289"/>
      <c r="BQ45" s="633">
        <v>3</v>
      </c>
      <c r="BR45" s="632" t="s">
        <v>73</v>
      </c>
      <c r="BS45" s="289"/>
      <c r="BT45" s="633">
        <v>1</v>
      </c>
      <c r="BU45" s="632" t="s">
        <v>73</v>
      </c>
      <c r="BV45" s="289"/>
      <c r="BW45" s="633"/>
      <c r="BX45" s="632"/>
      <c r="BY45" s="289"/>
      <c r="BZ45" s="633">
        <v>1</v>
      </c>
      <c r="CA45" s="632" t="s">
        <v>73</v>
      </c>
      <c r="CB45" s="632"/>
      <c r="CC45" s="632">
        <v>3</v>
      </c>
      <c r="CD45" s="632" t="s">
        <v>73</v>
      </c>
      <c r="CE45" s="289"/>
      <c r="CF45" s="633"/>
      <c r="CG45" s="632"/>
      <c r="CH45" s="289"/>
      <c r="CI45" s="633">
        <v>4</v>
      </c>
      <c r="CJ45" s="632" t="s">
        <v>73</v>
      </c>
      <c r="CK45" s="289"/>
      <c r="CL45" s="633"/>
      <c r="CM45" s="632"/>
      <c r="CN45" s="289"/>
      <c r="CO45" s="633">
        <v>1</v>
      </c>
      <c r="CP45" s="632" t="s">
        <v>73</v>
      </c>
      <c r="CQ45" s="289"/>
      <c r="CR45" s="633">
        <v>1</v>
      </c>
      <c r="CS45" s="632" t="s">
        <v>73</v>
      </c>
      <c r="CT45" s="289"/>
      <c r="CU45" s="633">
        <v>3</v>
      </c>
      <c r="CV45" s="632" t="s">
        <v>73</v>
      </c>
      <c r="CW45" s="289"/>
      <c r="CX45" s="633">
        <v>1</v>
      </c>
      <c r="CY45" s="632" t="s">
        <v>73</v>
      </c>
      <c r="CZ45" s="289"/>
      <c r="DA45" s="633"/>
      <c r="DB45" s="632"/>
      <c r="DC45" s="289"/>
      <c r="DD45" s="633">
        <v>3</v>
      </c>
      <c r="DE45" s="632" t="s">
        <v>73</v>
      </c>
      <c r="DF45" s="289" t="s">
        <v>87</v>
      </c>
      <c r="DG45" s="633"/>
      <c r="DH45" s="632"/>
      <c r="DI45" s="289"/>
      <c r="DJ45" s="633">
        <v>3</v>
      </c>
      <c r="DK45" s="632" t="s">
        <v>73</v>
      </c>
      <c r="DL45" s="289"/>
      <c r="DM45" s="633">
        <v>3</v>
      </c>
      <c r="DN45" s="632" t="s">
        <v>73</v>
      </c>
      <c r="DO45" s="289"/>
      <c r="DP45" s="633"/>
      <c r="DQ45" s="632"/>
      <c r="DR45" s="289"/>
      <c r="DS45" s="633"/>
      <c r="DT45" s="632"/>
      <c r="DU45" s="289"/>
      <c r="DV45" s="633"/>
      <c r="DW45" s="632"/>
      <c r="DX45" s="190"/>
      <c r="DY45" s="703">
        <v>3</v>
      </c>
      <c r="DZ45" s="632" t="s">
        <v>73</v>
      </c>
      <c r="EA45" s="289"/>
      <c r="EB45" s="633">
        <v>4</v>
      </c>
      <c r="EC45" s="632" t="s">
        <v>73</v>
      </c>
      <c r="ED45" s="289"/>
      <c r="EE45" s="633">
        <v>1</v>
      </c>
      <c r="EF45" s="632" t="s">
        <v>73</v>
      </c>
      <c r="EG45" s="289"/>
      <c r="EH45" s="633">
        <v>4</v>
      </c>
      <c r="EI45" s="632" t="s">
        <v>73</v>
      </c>
      <c r="EJ45" s="289"/>
      <c r="EK45" s="633">
        <v>5</v>
      </c>
      <c r="EL45" s="632" t="s">
        <v>74</v>
      </c>
      <c r="EM45" s="289"/>
      <c r="EN45" s="633">
        <v>2</v>
      </c>
      <c r="EO45" s="632" t="s">
        <v>73</v>
      </c>
      <c r="EP45" s="289"/>
      <c r="EQ45" s="154">
        <v>3</v>
      </c>
      <c r="ER45" s="632" t="s">
        <v>74</v>
      </c>
      <c r="ES45" s="190"/>
      <c r="ET45" s="703"/>
      <c r="EU45" s="632"/>
      <c r="EV45" s="190"/>
      <c r="EW45" s="703"/>
      <c r="EX45" s="632"/>
      <c r="EY45" s="289"/>
      <c r="EZ45" s="633"/>
      <c r="FA45" s="632"/>
      <c r="FB45" s="289"/>
      <c r="FC45" s="154">
        <v>3</v>
      </c>
      <c r="FD45" s="632" t="s">
        <v>74</v>
      </c>
      <c r="FE45" s="289"/>
      <c r="FF45" s="502"/>
      <c r="FG45" s="68"/>
    </row>
    <row r="46" spans="1:163" ht="65.25" customHeight="1">
      <c r="A46" s="715" t="s">
        <v>147</v>
      </c>
      <c r="B46" s="672" t="s">
        <v>148</v>
      </c>
      <c r="C46" s="174"/>
      <c r="D46" s="103"/>
      <c r="E46" s="146"/>
      <c r="F46" s="633"/>
      <c r="G46" s="632"/>
      <c r="H46" s="289"/>
      <c r="I46" s="633"/>
      <c r="J46" s="632"/>
      <c r="K46" s="289"/>
      <c r="L46" s="633"/>
      <c r="M46" s="632"/>
      <c r="N46" s="289"/>
      <c r="O46" s="633">
        <v>3</v>
      </c>
      <c r="P46" s="632" t="s">
        <v>73</v>
      </c>
      <c r="Q46" s="289"/>
      <c r="R46" s="633">
        <v>2</v>
      </c>
      <c r="S46" s="632" t="s">
        <v>73</v>
      </c>
      <c r="T46" s="433"/>
      <c r="U46" s="720"/>
      <c r="V46" s="632"/>
      <c r="W46" s="433"/>
      <c r="X46" s="633"/>
      <c r="Y46" s="632"/>
      <c r="Z46" s="289"/>
      <c r="AA46" s="633">
        <v>3</v>
      </c>
      <c r="AB46" s="632" t="s">
        <v>74</v>
      </c>
      <c r="AC46" s="289"/>
      <c r="AD46" s="633"/>
      <c r="AE46" s="632"/>
      <c r="AF46" s="108"/>
      <c r="AG46" s="39">
        <v>5</v>
      </c>
      <c r="AH46" s="632" t="s">
        <v>74</v>
      </c>
      <c r="AI46" s="190"/>
      <c r="AJ46" s="39"/>
      <c r="AK46" s="632"/>
      <c r="AL46" s="190"/>
      <c r="AM46" s="703"/>
      <c r="AN46" s="632"/>
      <c r="AO46" s="289"/>
      <c r="AP46" s="633">
        <v>1</v>
      </c>
      <c r="AQ46" s="632" t="s">
        <v>73</v>
      </c>
      <c r="AR46" s="190"/>
      <c r="AS46" s="703"/>
      <c r="AT46" s="632"/>
      <c r="AU46" s="190"/>
      <c r="AV46" s="703">
        <v>3</v>
      </c>
      <c r="AW46" s="632" t="s">
        <v>73</v>
      </c>
      <c r="AX46" s="289"/>
      <c r="AY46" s="633">
        <v>5</v>
      </c>
      <c r="AZ46" s="632" t="s">
        <v>73</v>
      </c>
      <c r="BA46" s="289"/>
      <c r="BB46" s="633"/>
      <c r="BC46" s="632"/>
      <c r="BD46" s="289"/>
      <c r="BE46" s="633"/>
      <c r="BF46" s="632"/>
      <c r="BG46" s="289"/>
      <c r="BH46" s="633"/>
      <c r="BI46" s="632"/>
      <c r="BJ46" s="289"/>
      <c r="BK46" s="633"/>
      <c r="BL46" s="632"/>
      <c r="BM46" s="289"/>
      <c r="BN46" s="633"/>
      <c r="BO46" s="632"/>
      <c r="BP46" s="289"/>
      <c r="BQ46" s="633">
        <v>3</v>
      </c>
      <c r="BR46" s="632" t="s">
        <v>73</v>
      </c>
      <c r="BS46" s="289"/>
      <c r="BT46" s="633"/>
      <c r="BU46" s="632"/>
      <c r="BV46" s="289"/>
      <c r="BW46" s="633"/>
      <c r="BX46" s="632"/>
      <c r="BY46" s="289"/>
      <c r="BZ46" s="633">
        <v>1</v>
      </c>
      <c r="CA46" s="632" t="s">
        <v>73</v>
      </c>
      <c r="CB46" s="632"/>
      <c r="CC46" s="632">
        <v>1</v>
      </c>
      <c r="CD46" s="632" t="s">
        <v>73</v>
      </c>
      <c r="CE46" s="289"/>
      <c r="CF46" s="633"/>
      <c r="CG46" s="632"/>
      <c r="CH46" s="289"/>
      <c r="CI46" s="633">
        <v>4</v>
      </c>
      <c r="CJ46" s="632" t="s">
        <v>73</v>
      </c>
      <c r="CK46" s="289"/>
      <c r="CL46" s="633"/>
      <c r="CM46" s="632"/>
      <c r="CN46" s="289"/>
      <c r="CO46" s="633">
        <v>1</v>
      </c>
      <c r="CP46" s="632" t="s">
        <v>73</v>
      </c>
      <c r="CQ46" s="289"/>
      <c r="CR46" s="633"/>
      <c r="CS46" s="632"/>
      <c r="CT46" s="289"/>
      <c r="CU46" s="633">
        <v>3</v>
      </c>
      <c r="CV46" s="632" t="s">
        <v>73</v>
      </c>
      <c r="CW46" s="289"/>
      <c r="CX46" s="633">
        <v>1</v>
      </c>
      <c r="CY46" s="632" t="s">
        <v>73</v>
      </c>
      <c r="CZ46" s="289"/>
      <c r="DA46" s="633"/>
      <c r="DB46" s="632"/>
      <c r="DC46" s="289"/>
      <c r="DD46" s="633">
        <v>3</v>
      </c>
      <c r="DE46" s="632" t="s">
        <v>73</v>
      </c>
      <c r="DF46" s="289" t="s">
        <v>87</v>
      </c>
      <c r="DG46" s="633"/>
      <c r="DH46" s="632"/>
      <c r="DI46" s="289"/>
      <c r="DJ46" s="633">
        <v>3</v>
      </c>
      <c r="DK46" s="632" t="s">
        <v>74</v>
      </c>
      <c r="DL46" s="289"/>
      <c r="DM46" s="633">
        <v>3</v>
      </c>
      <c r="DN46" s="632" t="s">
        <v>73</v>
      </c>
      <c r="DO46" s="289"/>
      <c r="DP46" s="633">
        <v>3</v>
      </c>
      <c r="DQ46" s="632" t="s">
        <v>74</v>
      </c>
      <c r="DR46" s="289"/>
      <c r="DS46" s="633"/>
      <c r="DT46" s="632"/>
      <c r="DU46" s="289"/>
      <c r="DV46" s="633"/>
      <c r="DW46" s="632"/>
      <c r="DX46" s="190"/>
      <c r="DY46" s="703"/>
      <c r="DZ46" s="632"/>
      <c r="EA46" s="289"/>
      <c r="EB46" s="633">
        <v>4</v>
      </c>
      <c r="EC46" s="632" t="s">
        <v>73</v>
      </c>
      <c r="ED46" s="289"/>
      <c r="EE46" s="633">
        <v>3</v>
      </c>
      <c r="EF46" s="632" t="s">
        <v>74</v>
      </c>
      <c r="EG46" s="289"/>
      <c r="EH46" s="633">
        <v>4</v>
      </c>
      <c r="EI46" s="632" t="s">
        <v>74</v>
      </c>
      <c r="EJ46" s="289"/>
      <c r="EK46" s="633">
        <v>2</v>
      </c>
      <c r="EL46" s="632" t="s">
        <v>73</v>
      </c>
      <c r="EM46" s="289"/>
      <c r="EN46" s="633">
        <v>4</v>
      </c>
      <c r="EO46" s="632" t="s">
        <v>74</v>
      </c>
      <c r="EP46" s="289"/>
      <c r="EQ46" s="154">
        <v>3</v>
      </c>
      <c r="ER46" s="632" t="s">
        <v>74</v>
      </c>
      <c r="ES46" s="190"/>
      <c r="ET46" s="703"/>
      <c r="EU46" s="632"/>
      <c r="EV46" s="190"/>
      <c r="EW46" s="703"/>
      <c r="EX46" s="632"/>
      <c r="EY46" s="289"/>
      <c r="EZ46" s="633"/>
      <c r="FA46" s="632"/>
      <c r="FB46" s="289"/>
      <c r="FC46" s="154">
        <v>3</v>
      </c>
      <c r="FD46" s="632" t="s">
        <v>74</v>
      </c>
      <c r="FE46" s="289"/>
      <c r="FF46" s="502"/>
      <c r="FG46" s="68"/>
    </row>
    <row r="47" spans="1:163" ht="17.25" customHeight="1">
      <c r="A47" s="68"/>
      <c r="B47" s="450" t="s">
        <v>149</v>
      </c>
      <c r="C47" s="340"/>
      <c r="D47" s="47"/>
      <c r="E47" s="384"/>
      <c r="F47" s="79"/>
      <c r="G47" s="2"/>
      <c r="H47" s="110"/>
      <c r="I47" s="79"/>
      <c r="J47" s="2"/>
      <c r="K47" s="110"/>
      <c r="L47" s="79"/>
      <c r="M47" s="2"/>
      <c r="N47" s="110"/>
      <c r="O47" s="79"/>
      <c r="P47" s="2"/>
      <c r="Q47" s="110"/>
      <c r="R47" s="79"/>
      <c r="S47" s="2"/>
      <c r="T47" s="556"/>
      <c r="U47" s="386"/>
      <c r="V47" s="2"/>
      <c r="W47" s="556"/>
      <c r="X47" s="79"/>
      <c r="Y47" s="2"/>
      <c r="Z47" s="110"/>
      <c r="AA47" s="79"/>
      <c r="AB47" s="2"/>
      <c r="AC47" s="110"/>
      <c r="AD47" s="79"/>
      <c r="AE47" s="2"/>
      <c r="AF47" s="122"/>
      <c r="AG47" s="682"/>
      <c r="AH47" s="2"/>
      <c r="AI47" s="220"/>
      <c r="AJ47" s="682"/>
      <c r="AK47" s="2"/>
      <c r="AL47" s="220"/>
      <c r="AM47" s="682"/>
      <c r="AN47" s="2"/>
      <c r="AO47" s="110"/>
      <c r="AP47" s="79"/>
      <c r="AQ47" s="2"/>
      <c r="AR47" s="220"/>
      <c r="AS47" s="682"/>
      <c r="AT47" s="2"/>
      <c r="AU47" s="220"/>
      <c r="AV47" s="682"/>
      <c r="AW47" s="2"/>
      <c r="AX47" s="110"/>
      <c r="AY47" s="79"/>
      <c r="AZ47" s="2"/>
      <c r="BA47" s="110"/>
      <c r="BB47" s="79"/>
      <c r="BC47" s="2"/>
      <c r="BD47" s="110"/>
      <c r="BE47" s="79"/>
      <c r="BF47" s="2"/>
      <c r="BG47" s="110"/>
      <c r="BH47" s="79"/>
      <c r="BI47" s="2"/>
      <c r="BJ47" s="110"/>
      <c r="BK47" s="79"/>
      <c r="BL47" s="2"/>
      <c r="BM47" s="110"/>
      <c r="BN47" s="79"/>
      <c r="BO47" s="2"/>
      <c r="BP47" s="110"/>
      <c r="BQ47" s="79"/>
      <c r="BR47" s="2"/>
      <c r="BS47" s="110"/>
      <c r="BT47" s="79"/>
      <c r="BU47" s="2"/>
      <c r="BV47" s="110"/>
      <c r="BW47" s="79"/>
      <c r="BX47" s="2"/>
      <c r="BY47" s="110"/>
      <c r="BZ47" s="79"/>
      <c r="CA47" s="2"/>
      <c r="CB47" s="2"/>
      <c r="CC47" s="2"/>
      <c r="CD47" s="2"/>
      <c r="CE47" s="110"/>
      <c r="CF47" s="79"/>
      <c r="CG47" s="2"/>
      <c r="CH47" s="110"/>
      <c r="CI47" s="79"/>
      <c r="CJ47" s="2"/>
      <c r="CK47" s="110"/>
      <c r="CL47" s="79"/>
      <c r="CM47" s="2"/>
      <c r="CN47" s="110"/>
      <c r="CO47" s="79"/>
      <c r="CP47" s="2"/>
      <c r="CQ47" s="110"/>
      <c r="CR47" s="79"/>
      <c r="CS47" s="2"/>
      <c r="CT47" s="110"/>
      <c r="CU47" s="79"/>
      <c r="CV47" s="2"/>
      <c r="CW47" s="110"/>
      <c r="CX47" s="79"/>
      <c r="CY47" s="2"/>
      <c r="CZ47" s="110"/>
      <c r="DA47" s="79"/>
      <c r="DB47" s="2"/>
      <c r="DC47" s="110"/>
      <c r="DD47" s="79"/>
      <c r="DE47" s="2"/>
      <c r="DF47" s="110"/>
      <c r="DG47" s="79"/>
      <c r="DH47" s="2"/>
      <c r="DI47" s="110"/>
      <c r="DJ47" s="79"/>
      <c r="DK47" s="2"/>
      <c r="DL47" s="110"/>
      <c r="DM47" s="79"/>
      <c r="DN47" s="2"/>
      <c r="DO47" s="110"/>
      <c r="DP47" s="79"/>
      <c r="DQ47" s="2"/>
      <c r="DR47" s="110"/>
      <c r="DS47" s="79"/>
      <c r="DT47" s="2"/>
      <c r="DU47" s="110"/>
      <c r="DV47" s="79"/>
      <c r="DW47" s="2"/>
      <c r="DX47" s="220"/>
      <c r="DY47" s="682"/>
      <c r="DZ47" s="2"/>
      <c r="EA47" s="110"/>
      <c r="EB47" s="79"/>
      <c r="EC47" s="2"/>
      <c r="ED47" s="110"/>
      <c r="EE47" s="79"/>
      <c r="EF47" s="2"/>
      <c r="EG47" s="110"/>
      <c r="EH47" s="79"/>
      <c r="EI47" s="2"/>
      <c r="EJ47" s="110"/>
      <c r="EK47" s="79"/>
      <c r="EL47" s="2"/>
      <c r="EM47" s="110"/>
      <c r="EN47" s="79"/>
      <c r="EO47" s="2"/>
      <c r="EP47" s="110"/>
      <c r="EQ47" s="79"/>
      <c r="ER47" s="2"/>
      <c r="ES47" s="220"/>
      <c r="ET47" s="682"/>
      <c r="EU47" s="2"/>
      <c r="EV47" s="220"/>
      <c r="EW47" s="682"/>
      <c r="EX47" s="2"/>
      <c r="EY47" s="110"/>
      <c r="EZ47" s="79"/>
      <c r="FA47" s="2"/>
      <c r="FB47" s="110"/>
      <c r="FC47" s="79"/>
      <c r="FD47" s="2"/>
      <c r="FE47" s="110"/>
      <c r="FF47" s="502"/>
      <c r="FG47" s="68"/>
    </row>
    <row r="48" spans="1:163" ht="29.25" customHeight="1">
      <c r="A48" s="68"/>
      <c r="B48" s="664" t="s">
        <v>150</v>
      </c>
      <c r="C48" s="235"/>
      <c r="D48" s="392"/>
      <c r="E48" s="675"/>
      <c r="F48" s="365"/>
      <c r="G48" s="643"/>
      <c r="H48" s="454"/>
      <c r="I48" s="365"/>
      <c r="J48" s="643"/>
      <c r="K48" s="454"/>
      <c r="L48" s="365"/>
      <c r="M48" s="643"/>
      <c r="N48" s="454"/>
      <c r="O48" s="365"/>
      <c r="P48" s="643"/>
      <c r="Q48" s="454"/>
      <c r="R48" s="365"/>
      <c r="S48" s="643"/>
      <c r="T48" s="358"/>
      <c r="U48" s="181"/>
      <c r="V48" s="643"/>
      <c r="W48" s="358"/>
      <c r="X48" s="365"/>
      <c r="Y48" s="643"/>
      <c r="Z48" s="454"/>
      <c r="AA48" s="365"/>
      <c r="AB48" s="643"/>
      <c r="AC48" s="454"/>
      <c r="AD48" s="365"/>
      <c r="AE48" s="643"/>
      <c r="AF48" s="512"/>
      <c r="AG48" s="49"/>
      <c r="AH48" s="643"/>
      <c r="AI48" s="526"/>
      <c r="AJ48" s="49"/>
      <c r="AK48" s="643"/>
      <c r="AL48" s="526"/>
      <c r="AM48" s="49"/>
      <c r="AN48" s="643"/>
      <c r="AO48" s="454"/>
      <c r="AP48" s="365"/>
      <c r="AQ48" s="643"/>
      <c r="AR48" s="526"/>
      <c r="AS48" s="49"/>
      <c r="AT48" s="643"/>
      <c r="AU48" s="526"/>
      <c r="AV48" s="49"/>
      <c r="AW48" s="643"/>
      <c r="AX48" s="454"/>
      <c r="AY48" s="365"/>
      <c r="AZ48" s="643"/>
      <c r="BA48" s="454"/>
      <c r="BB48" s="365"/>
      <c r="BC48" s="643"/>
      <c r="BD48" s="454"/>
      <c r="BE48" s="365"/>
      <c r="BF48" s="643"/>
      <c r="BG48" s="454"/>
      <c r="BH48" s="365"/>
      <c r="BI48" s="643"/>
      <c r="BJ48" s="454"/>
      <c r="BK48" s="365"/>
      <c r="BL48" s="643"/>
      <c r="BM48" s="454"/>
      <c r="BN48" s="365"/>
      <c r="BO48" s="643"/>
      <c r="BP48" s="454"/>
      <c r="BQ48" s="365"/>
      <c r="BR48" s="643"/>
      <c r="BS48" s="454"/>
      <c r="BT48" s="365"/>
      <c r="BU48" s="643"/>
      <c r="BV48" s="454"/>
      <c r="BW48" s="365"/>
      <c r="BX48" s="643"/>
      <c r="BY48" s="454"/>
      <c r="BZ48" s="365"/>
      <c r="CA48" s="643"/>
      <c r="CB48" s="643"/>
      <c r="CC48" s="643"/>
      <c r="CD48" s="643"/>
      <c r="CE48" s="454"/>
      <c r="CF48" s="365"/>
      <c r="CG48" s="643"/>
      <c r="CH48" s="454"/>
      <c r="CI48" s="365"/>
      <c r="CJ48" s="643"/>
      <c r="CK48" s="454"/>
      <c r="CL48" s="365"/>
      <c r="CM48" s="643"/>
      <c r="CN48" s="454"/>
      <c r="CO48" s="365"/>
      <c r="CP48" s="643"/>
      <c r="CQ48" s="454"/>
      <c r="CR48" s="365"/>
      <c r="CS48" s="643"/>
      <c r="CT48" s="454"/>
      <c r="CU48" s="365"/>
      <c r="CV48" s="643"/>
      <c r="CW48" s="454"/>
      <c r="CX48" s="365"/>
      <c r="CY48" s="643"/>
      <c r="CZ48" s="454"/>
      <c r="DA48" s="365"/>
      <c r="DB48" s="643"/>
      <c r="DC48" s="454"/>
      <c r="DD48" s="365"/>
      <c r="DE48" s="643"/>
      <c r="DF48" s="454"/>
      <c r="DG48" s="365"/>
      <c r="DH48" s="643"/>
      <c r="DI48" s="454"/>
      <c r="DJ48" s="365"/>
      <c r="DK48" s="643"/>
      <c r="DL48" s="454"/>
      <c r="DM48" s="365"/>
      <c r="DN48" s="643"/>
      <c r="DO48" s="454"/>
      <c r="DP48" s="365"/>
      <c r="DQ48" s="643"/>
      <c r="DR48" s="454"/>
      <c r="DS48" s="365"/>
      <c r="DT48" s="643"/>
      <c r="DU48" s="454"/>
      <c r="DV48" s="365"/>
      <c r="DW48" s="643"/>
      <c r="DX48" s="526"/>
      <c r="DY48" s="49"/>
      <c r="DZ48" s="643"/>
      <c r="EA48" s="454"/>
      <c r="EB48" s="365"/>
      <c r="EC48" s="643"/>
      <c r="ED48" s="454"/>
      <c r="EE48" s="365"/>
      <c r="EF48" s="643"/>
      <c r="EG48" s="454"/>
      <c r="EH48" s="365"/>
      <c r="EI48" s="643"/>
      <c r="EJ48" s="454"/>
      <c r="EK48" s="365"/>
      <c r="EL48" s="643"/>
      <c r="EM48" s="454"/>
      <c r="EN48" s="365"/>
      <c r="EO48" s="643"/>
      <c r="EP48" s="454"/>
      <c r="EQ48" s="365"/>
      <c r="ER48" s="643"/>
      <c r="ES48" s="526"/>
      <c r="ET48" s="49"/>
      <c r="EU48" s="643"/>
      <c r="EV48" s="526"/>
      <c r="EW48" s="49"/>
      <c r="EX48" s="643"/>
      <c r="EY48" s="454"/>
      <c r="EZ48" s="365"/>
      <c r="FA48" s="643"/>
      <c r="FB48" s="454"/>
      <c r="FC48" s="365"/>
      <c r="FD48" s="643"/>
      <c r="FE48" s="454"/>
      <c r="FF48" s="502"/>
      <c r="FG48" s="68"/>
    </row>
    <row r="49" spans="1:163" ht="65.25" customHeight="1">
      <c r="A49" s="715" t="s">
        <v>151</v>
      </c>
      <c r="B49" s="96" t="s">
        <v>152</v>
      </c>
      <c r="C49" s="174">
        <v>4</v>
      </c>
      <c r="D49" s="103" t="s">
        <v>74</v>
      </c>
      <c r="E49" s="146"/>
      <c r="F49" s="633">
        <v>4</v>
      </c>
      <c r="G49" s="632" t="s">
        <v>74</v>
      </c>
      <c r="H49" s="289"/>
      <c r="I49" s="633">
        <v>4</v>
      </c>
      <c r="J49" s="632" t="s">
        <v>74</v>
      </c>
      <c r="K49" s="289"/>
      <c r="L49" s="633">
        <v>5</v>
      </c>
      <c r="M49" s="632" t="s">
        <v>74</v>
      </c>
      <c r="N49" s="289"/>
      <c r="O49" s="633">
        <v>5</v>
      </c>
      <c r="P49" s="632" t="s">
        <v>74</v>
      </c>
      <c r="Q49" s="289"/>
      <c r="R49" s="633">
        <v>2</v>
      </c>
      <c r="S49" s="632" t="s">
        <v>73</v>
      </c>
      <c r="T49" s="433"/>
      <c r="U49" s="720">
        <v>5</v>
      </c>
      <c r="V49" s="632" t="s">
        <v>74</v>
      </c>
      <c r="W49" s="433"/>
      <c r="X49" s="633">
        <v>5</v>
      </c>
      <c r="Y49" s="632" t="s">
        <v>74</v>
      </c>
      <c r="Z49" s="289"/>
      <c r="AA49" s="633">
        <v>4</v>
      </c>
      <c r="AB49" s="632" t="s">
        <v>74</v>
      </c>
      <c r="AC49" s="289"/>
      <c r="AD49" s="633">
        <v>5</v>
      </c>
      <c r="AE49" s="632" t="s">
        <v>74</v>
      </c>
      <c r="AF49" s="108"/>
      <c r="AG49" s="39">
        <v>5</v>
      </c>
      <c r="AH49" s="632" t="s">
        <v>74</v>
      </c>
      <c r="AI49" s="190"/>
      <c r="AJ49" s="39">
        <v>5</v>
      </c>
      <c r="AK49" s="632" t="s">
        <v>73</v>
      </c>
      <c r="AL49" s="190"/>
      <c r="AM49" s="703">
        <v>5</v>
      </c>
      <c r="AN49" s="632" t="s">
        <v>74</v>
      </c>
      <c r="AO49" s="289"/>
      <c r="AP49" s="633"/>
      <c r="AQ49" s="632"/>
      <c r="AR49" s="190"/>
      <c r="AS49" s="703">
        <v>5</v>
      </c>
      <c r="AT49" s="632" t="s">
        <v>74</v>
      </c>
      <c r="AU49" s="190"/>
      <c r="AV49" s="703">
        <v>5</v>
      </c>
      <c r="AW49" s="632" t="s">
        <v>74</v>
      </c>
      <c r="AX49" s="289"/>
      <c r="AY49" s="633">
        <v>5</v>
      </c>
      <c r="AZ49" s="632" t="s">
        <v>74</v>
      </c>
      <c r="BA49" s="289"/>
      <c r="BB49" s="633">
        <v>3</v>
      </c>
      <c r="BC49" s="632" t="s">
        <v>74</v>
      </c>
      <c r="BD49" s="289"/>
      <c r="BE49" s="633"/>
      <c r="BF49" s="632"/>
      <c r="BG49" s="289"/>
      <c r="BH49" s="633"/>
      <c r="BI49" s="632"/>
      <c r="BJ49" s="289"/>
      <c r="BK49" s="633">
        <v>5</v>
      </c>
      <c r="BL49" s="632" t="s">
        <v>74</v>
      </c>
      <c r="BM49" s="289"/>
      <c r="BN49" s="154">
        <v>4</v>
      </c>
      <c r="BO49" s="632" t="s">
        <v>73</v>
      </c>
      <c r="BP49" s="289"/>
      <c r="BQ49" s="633">
        <v>5</v>
      </c>
      <c r="BR49" s="632" t="s">
        <v>73</v>
      </c>
      <c r="BS49" s="289"/>
      <c r="BT49" s="633">
        <v>3</v>
      </c>
      <c r="BU49" s="632" t="s">
        <v>73</v>
      </c>
      <c r="BV49" s="289"/>
      <c r="BW49" s="633"/>
      <c r="BX49" s="632"/>
      <c r="BY49" s="289"/>
      <c r="BZ49" s="633">
        <v>3</v>
      </c>
      <c r="CA49" s="632" t="s">
        <v>73</v>
      </c>
      <c r="CB49" s="632"/>
      <c r="CC49" s="632">
        <v>3</v>
      </c>
      <c r="CD49" s="632" t="s">
        <v>74</v>
      </c>
      <c r="CE49" s="289"/>
      <c r="CF49" s="633">
        <v>3</v>
      </c>
      <c r="CG49" s="632" t="s">
        <v>74</v>
      </c>
      <c r="CH49" s="289"/>
      <c r="CI49" s="633">
        <v>2</v>
      </c>
      <c r="CJ49" s="632" t="s">
        <v>73</v>
      </c>
      <c r="CK49" s="289"/>
      <c r="CL49" s="633"/>
      <c r="CM49" s="632"/>
      <c r="CN49" s="289"/>
      <c r="CO49" s="633"/>
      <c r="CP49" s="632"/>
      <c r="CQ49" s="289"/>
      <c r="CR49" s="633">
        <v>5</v>
      </c>
      <c r="CS49" s="632" t="s">
        <v>74</v>
      </c>
      <c r="CT49" s="289"/>
      <c r="CU49" s="633">
        <v>5</v>
      </c>
      <c r="CV49" s="632" t="s">
        <v>74</v>
      </c>
      <c r="CW49" s="289"/>
      <c r="CX49" s="633">
        <v>3</v>
      </c>
      <c r="CY49" s="632" t="s">
        <v>74</v>
      </c>
      <c r="CZ49" s="289"/>
      <c r="DA49" s="633">
        <v>1</v>
      </c>
      <c r="DB49" s="632" t="s">
        <v>74</v>
      </c>
      <c r="DC49" s="289"/>
      <c r="DD49" s="633">
        <v>3</v>
      </c>
      <c r="DE49" s="632" t="s">
        <v>74</v>
      </c>
      <c r="DF49" s="289" t="s">
        <v>87</v>
      </c>
      <c r="DG49" s="633">
        <v>3</v>
      </c>
      <c r="DH49" s="632" t="s">
        <v>74</v>
      </c>
      <c r="DI49" s="289"/>
      <c r="DJ49" s="633">
        <v>3</v>
      </c>
      <c r="DK49" s="632" t="s">
        <v>74</v>
      </c>
      <c r="DL49" s="289"/>
      <c r="DM49" s="633"/>
      <c r="DN49" s="632"/>
      <c r="DO49" s="289"/>
      <c r="DP49" s="633"/>
      <c r="DQ49" s="632"/>
      <c r="DR49" s="289"/>
      <c r="DS49" s="633"/>
      <c r="DT49" s="632"/>
      <c r="DU49" s="289"/>
      <c r="DV49" s="633"/>
      <c r="DW49" s="632"/>
      <c r="DX49" s="190"/>
      <c r="DY49" s="703">
        <v>5</v>
      </c>
      <c r="DZ49" s="632" t="s">
        <v>73</v>
      </c>
      <c r="EA49" s="289"/>
      <c r="EB49" s="633">
        <v>4</v>
      </c>
      <c r="EC49" s="632" t="s">
        <v>74</v>
      </c>
      <c r="ED49" s="289"/>
      <c r="EE49" s="633">
        <v>3</v>
      </c>
      <c r="EF49" s="632" t="s">
        <v>73</v>
      </c>
      <c r="EG49" s="289"/>
      <c r="EH49" s="633">
        <v>5</v>
      </c>
      <c r="EI49" s="632" t="s">
        <v>73</v>
      </c>
      <c r="EJ49" s="289"/>
      <c r="EK49" s="633">
        <v>5</v>
      </c>
      <c r="EL49" s="632" t="s">
        <v>74</v>
      </c>
      <c r="EM49" s="289"/>
      <c r="EN49" s="633">
        <v>4</v>
      </c>
      <c r="EO49" s="632" t="s">
        <v>74</v>
      </c>
      <c r="EP49" s="289"/>
      <c r="EQ49" s="154">
        <v>5</v>
      </c>
      <c r="ER49" s="632" t="s">
        <v>74</v>
      </c>
      <c r="ES49" s="190"/>
      <c r="ET49" s="703"/>
      <c r="EU49" s="632"/>
      <c r="EV49" s="190"/>
      <c r="EW49" s="703">
        <v>1</v>
      </c>
      <c r="EX49" s="632" t="s">
        <v>73</v>
      </c>
      <c r="EY49" s="289"/>
      <c r="EZ49" s="633">
        <v>1</v>
      </c>
      <c r="FA49" s="632" t="s">
        <v>73</v>
      </c>
      <c r="FB49" s="289"/>
      <c r="FC49" s="154">
        <v>3</v>
      </c>
      <c r="FD49" s="632" t="s">
        <v>73</v>
      </c>
      <c r="FE49" s="289"/>
      <c r="FF49" s="502"/>
      <c r="FG49" s="68"/>
    </row>
    <row r="50" spans="1:163" ht="65.25" customHeight="1">
      <c r="A50" s="715" t="s">
        <v>153</v>
      </c>
      <c r="B50" s="96" t="s">
        <v>154</v>
      </c>
      <c r="C50" s="174">
        <v>1</v>
      </c>
      <c r="D50" s="103" t="s">
        <v>73</v>
      </c>
      <c r="E50" s="146"/>
      <c r="F50" s="633"/>
      <c r="G50" s="632"/>
      <c r="H50" s="289"/>
      <c r="I50" s="633">
        <v>3</v>
      </c>
      <c r="J50" s="632" t="s">
        <v>73</v>
      </c>
      <c r="K50" s="289"/>
      <c r="L50" s="633">
        <v>5</v>
      </c>
      <c r="M50" s="632" t="s">
        <v>73</v>
      </c>
      <c r="N50" s="289"/>
      <c r="O50" s="633"/>
      <c r="P50" s="632"/>
      <c r="Q50" s="289"/>
      <c r="R50" s="633">
        <v>1</v>
      </c>
      <c r="S50" s="632" t="s">
        <v>73</v>
      </c>
      <c r="T50" s="433"/>
      <c r="U50" s="720"/>
      <c r="V50" s="632"/>
      <c r="W50" s="433"/>
      <c r="X50" s="633">
        <v>5</v>
      </c>
      <c r="Y50" s="632" t="s">
        <v>74</v>
      </c>
      <c r="Z50" s="289"/>
      <c r="AA50" s="633"/>
      <c r="AB50" s="632"/>
      <c r="AC50" s="289"/>
      <c r="AD50" s="633">
        <v>2</v>
      </c>
      <c r="AE50" s="632" t="s">
        <v>73</v>
      </c>
      <c r="AF50" s="108"/>
      <c r="AG50" s="39">
        <v>5</v>
      </c>
      <c r="AH50" s="632" t="s">
        <v>74</v>
      </c>
      <c r="AI50" s="190"/>
      <c r="AJ50" s="39">
        <v>5</v>
      </c>
      <c r="AK50" s="632" t="s">
        <v>73</v>
      </c>
      <c r="AL50" s="190"/>
      <c r="AM50" s="703">
        <v>5</v>
      </c>
      <c r="AN50" s="632" t="s">
        <v>74</v>
      </c>
      <c r="AO50" s="289"/>
      <c r="AP50" s="633">
        <v>3</v>
      </c>
      <c r="AQ50" s="632" t="s">
        <v>73</v>
      </c>
      <c r="AR50" s="190"/>
      <c r="AS50" s="703">
        <v>3</v>
      </c>
      <c r="AT50" s="632" t="s">
        <v>74</v>
      </c>
      <c r="AU50" s="190"/>
      <c r="AV50" s="703">
        <v>3</v>
      </c>
      <c r="AW50" s="632" t="s">
        <v>74</v>
      </c>
      <c r="AX50" s="289"/>
      <c r="AY50" s="633">
        <v>5</v>
      </c>
      <c r="AZ50" s="632" t="s">
        <v>74</v>
      </c>
      <c r="BA50" s="289"/>
      <c r="BB50" s="633"/>
      <c r="BC50" s="632"/>
      <c r="BD50" s="289"/>
      <c r="BE50" s="633"/>
      <c r="BF50" s="632"/>
      <c r="BG50" s="289"/>
      <c r="BH50" s="633"/>
      <c r="BI50" s="632"/>
      <c r="BJ50" s="289"/>
      <c r="BK50" s="633">
        <v>3</v>
      </c>
      <c r="BL50" s="632" t="s">
        <v>74</v>
      </c>
      <c r="BM50" s="289"/>
      <c r="BN50" s="154"/>
      <c r="BO50" s="632"/>
      <c r="BP50" s="289"/>
      <c r="BQ50" s="633">
        <v>3</v>
      </c>
      <c r="BR50" s="632" t="s">
        <v>73</v>
      </c>
      <c r="BS50" s="289"/>
      <c r="BT50" s="633">
        <v>3</v>
      </c>
      <c r="BU50" s="632" t="s">
        <v>73</v>
      </c>
      <c r="BV50" s="289"/>
      <c r="BW50" s="633"/>
      <c r="BX50" s="632"/>
      <c r="BY50" s="289"/>
      <c r="BZ50" s="633">
        <v>3</v>
      </c>
      <c r="CA50" s="632" t="s">
        <v>73</v>
      </c>
      <c r="CB50" s="632"/>
      <c r="CC50" s="632">
        <v>3</v>
      </c>
      <c r="CD50" s="632" t="s">
        <v>74</v>
      </c>
      <c r="CE50" s="289"/>
      <c r="CF50" s="633"/>
      <c r="CG50" s="632"/>
      <c r="CH50" s="289"/>
      <c r="CI50" s="633">
        <v>2</v>
      </c>
      <c r="CJ50" s="632" t="s">
        <v>73</v>
      </c>
      <c r="CK50" s="289"/>
      <c r="CL50" s="633"/>
      <c r="CM50" s="632"/>
      <c r="CN50" s="289"/>
      <c r="CO50" s="633">
        <v>3</v>
      </c>
      <c r="CP50" s="632" t="s">
        <v>73</v>
      </c>
      <c r="CQ50" s="289"/>
      <c r="CR50" s="633">
        <v>3</v>
      </c>
      <c r="CS50" s="632" t="s">
        <v>74</v>
      </c>
      <c r="CT50" s="289"/>
      <c r="CU50" s="633">
        <v>3</v>
      </c>
      <c r="CV50" s="632" t="s">
        <v>74</v>
      </c>
      <c r="CW50" s="289"/>
      <c r="CX50" s="633">
        <v>2</v>
      </c>
      <c r="CY50" s="632" t="s">
        <v>73</v>
      </c>
      <c r="CZ50" s="289"/>
      <c r="DA50" s="633">
        <v>1</v>
      </c>
      <c r="DB50" s="632" t="s">
        <v>73</v>
      </c>
      <c r="DC50" s="289"/>
      <c r="DD50" s="633">
        <v>3</v>
      </c>
      <c r="DE50" s="632" t="s">
        <v>74</v>
      </c>
      <c r="DF50" s="289" t="s">
        <v>87</v>
      </c>
      <c r="DG50" s="633"/>
      <c r="DH50" s="632"/>
      <c r="DI50" s="289"/>
      <c r="DJ50" s="633">
        <v>3</v>
      </c>
      <c r="DK50" s="632" t="s">
        <v>73</v>
      </c>
      <c r="DL50" s="289"/>
      <c r="DM50" s="633">
        <v>3</v>
      </c>
      <c r="DN50" s="632" t="s">
        <v>73</v>
      </c>
      <c r="DO50" s="289"/>
      <c r="DP50" s="633"/>
      <c r="DQ50" s="632"/>
      <c r="DR50" s="289"/>
      <c r="DS50" s="633">
        <v>3</v>
      </c>
      <c r="DT50" s="632" t="s">
        <v>73</v>
      </c>
      <c r="DU50" s="289"/>
      <c r="DV50" s="154">
        <v>3</v>
      </c>
      <c r="DW50" s="289" t="s">
        <v>74</v>
      </c>
      <c r="DX50" s="671"/>
      <c r="DY50" s="703">
        <v>5</v>
      </c>
      <c r="DZ50" s="632" t="s">
        <v>73</v>
      </c>
      <c r="EA50" s="289"/>
      <c r="EB50" s="633">
        <v>5</v>
      </c>
      <c r="EC50" s="632" t="s">
        <v>74</v>
      </c>
      <c r="ED50" s="289"/>
      <c r="EE50" s="633"/>
      <c r="EF50" s="632"/>
      <c r="EG50" s="289"/>
      <c r="EH50" s="633">
        <v>3</v>
      </c>
      <c r="EI50" s="632" t="s">
        <v>73</v>
      </c>
      <c r="EJ50" s="289"/>
      <c r="EK50" s="633">
        <v>2</v>
      </c>
      <c r="EL50" s="632" t="s">
        <v>73</v>
      </c>
      <c r="EM50" s="289"/>
      <c r="EN50" s="633">
        <v>2</v>
      </c>
      <c r="EO50" s="632" t="s">
        <v>73</v>
      </c>
      <c r="EP50" s="289"/>
      <c r="EQ50" s="154">
        <v>3</v>
      </c>
      <c r="ER50" s="632" t="s">
        <v>74</v>
      </c>
      <c r="ES50" s="190"/>
      <c r="ET50" s="703"/>
      <c r="EU50" s="632"/>
      <c r="EV50" s="190"/>
      <c r="EW50" s="703">
        <v>5</v>
      </c>
      <c r="EX50" s="632" t="s">
        <v>74</v>
      </c>
      <c r="EY50" s="289"/>
      <c r="EZ50" s="633">
        <v>5</v>
      </c>
      <c r="FA50" s="632" t="s">
        <v>74</v>
      </c>
      <c r="FB50" s="289"/>
      <c r="FC50" s="154">
        <v>3</v>
      </c>
      <c r="FD50" s="632" t="s">
        <v>74</v>
      </c>
      <c r="FE50" s="289"/>
      <c r="FF50" s="502"/>
      <c r="FG50" s="68"/>
    </row>
    <row r="51" spans="1:163" ht="65.25" customHeight="1">
      <c r="A51" s="715" t="s">
        <v>155</v>
      </c>
      <c r="B51" s="96" t="s">
        <v>156</v>
      </c>
      <c r="C51" s="174">
        <v>1</v>
      </c>
      <c r="D51" s="103" t="s">
        <v>73</v>
      </c>
      <c r="E51" s="146"/>
      <c r="F51" s="633"/>
      <c r="G51" s="632"/>
      <c r="H51" s="289"/>
      <c r="I51" s="633">
        <v>3</v>
      </c>
      <c r="J51" s="632" t="s">
        <v>73</v>
      </c>
      <c r="K51" s="289"/>
      <c r="L51" s="633">
        <v>5</v>
      </c>
      <c r="M51" s="632" t="s">
        <v>73</v>
      </c>
      <c r="N51" s="289"/>
      <c r="O51" s="633"/>
      <c r="P51" s="632"/>
      <c r="Q51" s="289"/>
      <c r="R51" s="633">
        <v>1</v>
      </c>
      <c r="S51" s="632" t="s">
        <v>73</v>
      </c>
      <c r="T51" s="433"/>
      <c r="U51" s="633">
        <v>5</v>
      </c>
      <c r="V51" s="632" t="s">
        <v>74</v>
      </c>
      <c r="W51" s="433"/>
      <c r="X51" s="633">
        <v>5</v>
      </c>
      <c r="Y51" s="632" t="s">
        <v>74</v>
      </c>
      <c r="Z51" s="289"/>
      <c r="AA51" s="633"/>
      <c r="AB51" s="632"/>
      <c r="AC51" s="289"/>
      <c r="AD51" s="633">
        <v>5</v>
      </c>
      <c r="AE51" s="632" t="s">
        <v>74</v>
      </c>
      <c r="AF51" s="108"/>
      <c r="AG51" s="39">
        <v>5</v>
      </c>
      <c r="AH51" s="632" t="s">
        <v>74</v>
      </c>
      <c r="AI51" s="190"/>
      <c r="AJ51" s="39">
        <v>5</v>
      </c>
      <c r="AK51" s="632" t="s">
        <v>74</v>
      </c>
      <c r="AL51" s="190"/>
      <c r="AM51" s="703">
        <v>5</v>
      </c>
      <c r="AN51" s="632" t="s">
        <v>74</v>
      </c>
      <c r="AO51" s="289"/>
      <c r="AP51" s="633"/>
      <c r="AQ51" s="632"/>
      <c r="AR51" s="190"/>
      <c r="AS51" s="703"/>
      <c r="AT51" s="632"/>
      <c r="AU51" s="190"/>
      <c r="AV51" s="703"/>
      <c r="AW51" s="632"/>
      <c r="AX51" s="289"/>
      <c r="AY51" s="633">
        <v>5</v>
      </c>
      <c r="AZ51" s="632" t="s">
        <v>74</v>
      </c>
      <c r="BA51" s="289"/>
      <c r="BB51" s="633"/>
      <c r="BC51" s="632"/>
      <c r="BD51" s="289"/>
      <c r="BE51" s="633"/>
      <c r="BF51" s="632"/>
      <c r="BG51" s="289"/>
      <c r="BH51" s="633"/>
      <c r="BI51" s="632"/>
      <c r="BJ51" s="289"/>
      <c r="BK51" s="633">
        <v>3</v>
      </c>
      <c r="BL51" s="632" t="s">
        <v>74</v>
      </c>
      <c r="BM51" s="289"/>
      <c r="BN51" s="154"/>
      <c r="BO51" s="632"/>
      <c r="BP51" s="289"/>
      <c r="BQ51" s="633">
        <v>3</v>
      </c>
      <c r="BR51" s="632" t="s">
        <v>73</v>
      </c>
      <c r="BS51" s="289"/>
      <c r="BT51" s="633">
        <v>3</v>
      </c>
      <c r="BU51" s="632" t="s">
        <v>73</v>
      </c>
      <c r="BV51" s="289"/>
      <c r="BW51" s="633"/>
      <c r="BX51" s="632"/>
      <c r="BY51" s="289"/>
      <c r="BZ51" s="633">
        <v>3</v>
      </c>
      <c r="CA51" s="632" t="s">
        <v>73</v>
      </c>
      <c r="CB51" s="632"/>
      <c r="CC51" s="632">
        <v>3</v>
      </c>
      <c r="CD51" s="632" t="s">
        <v>73</v>
      </c>
      <c r="CE51" s="289"/>
      <c r="CF51" s="633"/>
      <c r="CG51" s="632"/>
      <c r="CH51" s="289"/>
      <c r="CI51" s="633">
        <v>2</v>
      </c>
      <c r="CJ51" s="632" t="s">
        <v>74</v>
      </c>
      <c r="CK51" s="289"/>
      <c r="CL51" s="633"/>
      <c r="CM51" s="632"/>
      <c r="CN51" s="289"/>
      <c r="CO51" s="633"/>
      <c r="CP51" s="632"/>
      <c r="CQ51" s="289"/>
      <c r="CR51" s="633"/>
      <c r="CS51" s="632"/>
      <c r="CT51" s="289"/>
      <c r="CU51" s="633"/>
      <c r="CV51" s="632"/>
      <c r="CW51" s="289"/>
      <c r="CX51" s="633">
        <v>2</v>
      </c>
      <c r="CY51" s="632" t="s">
        <v>73</v>
      </c>
      <c r="CZ51" s="289"/>
      <c r="DA51" s="633">
        <v>1</v>
      </c>
      <c r="DB51" s="632" t="s">
        <v>73</v>
      </c>
      <c r="DC51" s="289"/>
      <c r="DD51" s="633">
        <v>3</v>
      </c>
      <c r="DE51" s="632" t="s">
        <v>74</v>
      </c>
      <c r="DF51" s="289" t="s">
        <v>87</v>
      </c>
      <c r="DG51" s="633"/>
      <c r="DH51" s="632"/>
      <c r="DI51" s="289"/>
      <c r="DJ51" s="633"/>
      <c r="DK51" s="632"/>
      <c r="DL51" s="289"/>
      <c r="DM51" s="633">
        <v>3</v>
      </c>
      <c r="DN51" s="632" t="s">
        <v>73</v>
      </c>
      <c r="DO51" s="289"/>
      <c r="DP51" s="633"/>
      <c r="DQ51" s="632"/>
      <c r="DR51" s="289"/>
      <c r="DS51" s="633">
        <v>3</v>
      </c>
      <c r="DT51" s="632" t="s">
        <v>73</v>
      </c>
      <c r="DU51" s="289"/>
      <c r="DV51" s="633">
        <v>1</v>
      </c>
      <c r="DW51" s="632" t="s">
        <v>73</v>
      </c>
      <c r="DX51" s="190"/>
      <c r="DY51" s="703">
        <v>5</v>
      </c>
      <c r="DZ51" s="632" t="s">
        <v>73</v>
      </c>
      <c r="EA51" s="289"/>
      <c r="EB51" s="633">
        <v>5</v>
      </c>
      <c r="EC51" s="632" t="s">
        <v>74</v>
      </c>
      <c r="ED51" s="289"/>
      <c r="EE51" s="633"/>
      <c r="EF51" s="632"/>
      <c r="EG51" s="289"/>
      <c r="EH51" s="633">
        <v>3</v>
      </c>
      <c r="EI51" s="632" t="s">
        <v>73</v>
      </c>
      <c r="EJ51" s="289"/>
      <c r="EK51" s="633">
        <v>2</v>
      </c>
      <c r="EL51" s="632" t="s">
        <v>73</v>
      </c>
      <c r="EM51" s="289"/>
      <c r="EN51" s="633">
        <v>2</v>
      </c>
      <c r="EO51" s="632" t="s">
        <v>73</v>
      </c>
      <c r="EP51" s="289"/>
      <c r="EQ51" s="154">
        <v>3</v>
      </c>
      <c r="ER51" s="632" t="s">
        <v>74</v>
      </c>
      <c r="ES51" s="190"/>
      <c r="ET51" s="703"/>
      <c r="EU51" s="632"/>
      <c r="EV51" s="190"/>
      <c r="EW51" s="703">
        <v>3</v>
      </c>
      <c r="EX51" s="632" t="s">
        <v>73</v>
      </c>
      <c r="EY51" s="289"/>
      <c r="EZ51" s="633">
        <v>3</v>
      </c>
      <c r="FA51" s="632" t="s">
        <v>73</v>
      </c>
      <c r="FB51" s="289"/>
      <c r="FC51" s="154"/>
      <c r="FD51" s="632"/>
      <c r="FE51" s="289"/>
      <c r="FF51" s="502"/>
      <c r="FG51" s="68"/>
    </row>
    <row r="52" spans="1:163" ht="65.25" customHeight="1">
      <c r="A52" s="715" t="s">
        <v>157</v>
      </c>
      <c r="B52" s="96" t="s">
        <v>158</v>
      </c>
      <c r="C52" s="174">
        <v>5</v>
      </c>
      <c r="D52" s="103" t="s">
        <v>74</v>
      </c>
      <c r="E52" s="146"/>
      <c r="F52" s="633">
        <v>5</v>
      </c>
      <c r="G52" s="632" t="s">
        <v>74</v>
      </c>
      <c r="H52" s="289"/>
      <c r="I52" s="633"/>
      <c r="J52" s="632"/>
      <c r="K52" s="289"/>
      <c r="L52" s="633">
        <v>3</v>
      </c>
      <c r="M52" s="632" t="s">
        <v>73</v>
      </c>
      <c r="N52" s="289"/>
      <c r="O52" s="633">
        <v>5</v>
      </c>
      <c r="P52" s="632" t="s">
        <v>74</v>
      </c>
      <c r="Q52" s="289"/>
      <c r="R52" s="633">
        <v>3</v>
      </c>
      <c r="S52" s="632" t="s">
        <v>74</v>
      </c>
      <c r="T52" s="433"/>
      <c r="U52" s="633">
        <v>5</v>
      </c>
      <c r="V52" s="632" t="s">
        <v>74</v>
      </c>
      <c r="W52" s="433"/>
      <c r="X52" s="633">
        <v>5</v>
      </c>
      <c r="Y52" s="632" t="s">
        <v>74</v>
      </c>
      <c r="Z52" s="289"/>
      <c r="AA52" s="633">
        <v>3</v>
      </c>
      <c r="AB52" s="632" t="s">
        <v>73</v>
      </c>
      <c r="AC52" s="289"/>
      <c r="AD52" s="633">
        <v>5</v>
      </c>
      <c r="AE52" s="632" t="s">
        <v>74</v>
      </c>
      <c r="AF52" s="108"/>
      <c r="AG52" s="39">
        <v>5</v>
      </c>
      <c r="AH52" s="632" t="s">
        <v>74</v>
      </c>
      <c r="AI52" s="190"/>
      <c r="AJ52" s="39">
        <v>5</v>
      </c>
      <c r="AK52" s="632" t="s">
        <v>74</v>
      </c>
      <c r="AL52" s="190"/>
      <c r="AM52" s="703"/>
      <c r="AN52" s="632"/>
      <c r="AO52" s="289"/>
      <c r="AP52" s="633"/>
      <c r="AQ52" s="632"/>
      <c r="AR52" s="190"/>
      <c r="AS52" s="703">
        <v>5</v>
      </c>
      <c r="AT52" s="632" t="s">
        <v>74</v>
      </c>
      <c r="AU52" s="190"/>
      <c r="AV52" s="703">
        <v>5</v>
      </c>
      <c r="AW52" s="632" t="s">
        <v>74</v>
      </c>
      <c r="AX52" s="289"/>
      <c r="AY52" s="633">
        <v>5</v>
      </c>
      <c r="AZ52" s="632" t="s">
        <v>74</v>
      </c>
      <c r="BA52" s="289"/>
      <c r="BB52" s="633">
        <v>5</v>
      </c>
      <c r="BC52" s="632" t="s">
        <v>74</v>
      </c>
      <c r="BD52" s="289"/>
      <c r="BE52" s="154">
        <v>5</v>
      </c>
      <c r="BF52" s="632" t="s">
        <v>74</v>
      </c>
      <c r="BG52" s="289"/>
      <c r="BH52" s="633">
        <v>1</v>
      </c>
      <c r="BI52" s="632" t="s">
        <v>74</v>
      </c>
      <c r="BJ52" s="289"/>
      <c r="BK52" s="633">
        <v>5</v>
      </c>
      <c r="BL52" s="632" t="s">
        <v>74</v>
      </c>
      <c r="BM52" s="289"/>
      <c r="BN52" s="154">
        <v>5</v>
      </c>
      <c r="BO52" s="632" t="s">
        <v>73</v>
      </c>
      <c r="BP52" s="289"/>
      <c r="BQ52" s="633">
        <v>5</v>
      </c>
      <c r="BR52" s="632" t="s">
        <v>73</v>
      </c>
      <c r="BS52" s="289"/>
      <c r="BT52" s="633"/>
      <c r="BU52" s="632"/>
      <c r="BV52" s="289"/>
      <c r="BW52" s="633"/>
      <c r="BX52" s="632"/>
      <c r="BY52" s="289"/>
      <c r="BZ52" s="633"/>
      <c r="CA52" s="632"/>
      <c r="CB52" s="632"/>
      <c r="CC52" s="632">
        <v>3</v>
      </c>
      <c r="CD52" s="632" t="s">
        <v>74</v>
      </c>
      <c r="CE52" s="289"/>
      <c r="CF52" s="633">
        <v>3</v>
      </c>
      <c r="CG52" s="632" t="s">
        <v>74</v>
      </c>
      <c r="CH52" s="289"/>
      <c r="CI52" s="633">
        <v>2</v>
      </c>
      <c r="CJ52" s="632" t="s">
        <v>73</v>
      </c>
      <c r="CK52" s="289"/>
      <c r="CL52" s="633">
        <v>1</v>
      </c>
      <c r="CM52" s="632" t="s">
        <v>73</v>
      </c>
      <c r="CN52" s="289"/>
      <c r="CO52" s="633"/>
      <c r="CP52" s="632"/>
      <c r="CQ52" s="289"/>
      <c r="CR52" s="633">
        <v>5</v>
      </c>
      <c r="CS52" s="632" t="s">
        <v>74</v>
      </c>
      <c r="CT52" s="289"/>
      <c r="CU52" s="633">
        <v>5</v>
      </c>
      <c r="CV52" s="632" t="s">
        <v>74</v>
      </c>
      <c r="CW52" s="289"/>
      <c r="CX52" s="633">
        <v>2</v>
      </c>
      <c r="CY52" s="632" t="s">
        <v>73</v>
      </c>
      <c r="CZ52" s="289"/>
      <c r="DA52" s="633"/>
      <c r="DB52" s="632"/>
      <c r="DC52" s="289"/>
      <c r="DD52" s="633">
        <v>3</v>
      </c>
      <c r="DE52" s="632" t="s">
        <v>74</v>
      </c>
      <c r="DF52" s="289" t="s">
        <v>87</v>
      </c>
      <c r="DG52" s="633">
        <v>3</v>
      </c>
      <c r="DH52" s="632" t="s">
        <v>74</v>
      </c>
      <c r="DI52" s="289"/>
      <c r="DJ52" s="633"/>
      <c r="DK52" s="632"/>
      <c r="DL52" s="289"/>
      <c r="DM52" s="633"/>
      <c r="DN52" s="632"/>
      <c r="DO52" s="289"/>
      <c r="DP52" s="633">
        <v>5</v>
      </c>
      <c r="DQ52" s="632" t="s">
        <v>73</v>
      </c>
      <c r="DR52" s="289"/>
      <c r="DS52" s="633"/>
      <c r="DT52" s="632"/>
      <c r="DU52" s="289"/>
      <c r="DV52" s="633"/>
      <c r="DW52" s="632"/>
      <c r="DX52" s="190"/>
      <c r="DY52" s="703"/>
      <c r="DZ52" s="632"/>
      <c r="EA52" s="289"/>
      <c r="EB52" s="633">
        <v>3</v>
      </c>
      <c r="EC52" s="632" t="s">
        <v>73</v>
      </c>
      <c r="ED52" s="289"/>
      <c r="EE52" s="633">
        <v>3</v>
      </c>
      <c r="EF52" s="632" t="s">
        <v>73</v>
      </c>
      <c r="EG52" s="289"/>
      <c r="EH52" s="633">
        <v>4</v>
      </c>
      <c r="EI52" s="632" t="s">
        <v>73</v>
      </c>
      <c r="EJ52" s="289"/>
      <c r="EK52" s="633">
        <v>3</v>
      </c>
      <c r="EL52" s="632" t="s">
        <v>74</v>
      </c>
      <c r="EM52" s="289"/>
      <c r="EN52" s="633">
        <v>3</v>
      </c>
      <c r="EO52" s="632" t="s">
        <v>74</v>
      </c>
      <c r="EP52" s="289"/>
      <c r="EQ52" s="154">
        <v>3</v>
      </c>
      <c r="ER52" s="632" t="s">
        <v>74</v>
      </c>
      <c r="ES52" s="190"/>
      <c r="ET52" s="703"/>
      <c r="EU52" s="632"/>
      <c r="EV52" s="190"/>
      <c r="EW52" s="703"/>
      <c r="EX52" s="632"/>
      <c r="EY52" s="289"/>
      <c r="EZ52" s="633"/>
      <c r="FA52" s="632"/>
      <c r="FB52" s="289"/>
      <c r="FC52" s="154">
        <v>3</v>
      </c>
      <c r="FD52" s="632" t="s">
        <v>74</v>
      </c>
      <c r="FE52" s="289"/>
      <c r="FF52" s="502"/>
      <c r="FG52" s="68"/>
    </row>
    <row r="53" spans="1:163" ht="65.25" customHeight="1">
      <c r="A53" s="715" t="s">
        <v>159</v>
      </c>
      <c r="B53" s="96" t="s">
        <v>160</v>
      </c>
      <c r="C53" s="174">
        <v>5</v>
      </c>
      <c r="D53" s="103" t="s">
        <v>74</v>
      </c>
      <c r="E53" s="146"/>
      <c r="F53" s="633">
        <v>5</v>
      </c>
      <c r="G53" s="632" t="s">
        <v>74</v>
      </c>
      <c r="H53" s="289"/>
      <c r="I53" s="633"/>
      <c r="J53" s="632"/>
      <c r="K53" s="289"/>
      <c r="L53" s="633">
        <v>5</v>
      </c>
      <c r="M53" s="632" t="s">
        <v>73</v>
      </c>
      <c r="N53" s="289"/>
      <c r="O53" s="633" t="s">
        <v>74</v>
      </c>
      <c r="P53" s="632" t="s">
        <v>74</v>
      </c>
      <c r="Q53" s="289"/>
      <c r="R53" s="633">
        <v>3</v>
      </c>
      <c r="S53" s="632" t="s">
        <v>74</v>
      </c>
      <c r="T53" s="433"/>
      <c r="U53" s="633">
        <v>5</v>
      </c>
      <c r="V53" s="632" t="s">
        <v>74</v>
      </c>
      <c r="W53" s="433"/>
      <c r="X53" s="633">
        <v>3</v>
      </c>
      <c r="Y53" s="632" t="s">
        <v>73</v>
      </c>
      <c r="Z53" s="289"/>
      <c r="AA53" s="633">
        <v>3</v>
      </c>
      <c r="AB53" s="632" t="s">
        <v>73</v>
      </c>
      <c r="AC53" s="289"/>
      <c r="AD53" s="633">
        <v>5</v>
      </c>
      <c r="AE53" s="632" t="s">
        <v>74</v>
      </c>
      <c r="AF53" s="108"/>
      <c r="AG53" s="39">
        <v>5</v>
      </c>
      <c r="AH53" s="632" t="s">
        <v>74</v>
      </c>
      <c r="AI53" s="190"/>
      <c r="AJ53" s="39">
        <v>5</v>
      </c>
      <c r="AK53" s="632" t="s">
        <v>74</v>
      </c>
      <c r="AL53" s="190"/>
      <c r="AM53" s="703"/>
      <c r="AN53" s="632"/>
      <c r="AO53" s="289"/>
      <c r="AP53" s="633"/>
      <c r="AQ53" s="632"/>
      <c r="AR53" s="190"/>
      <c r="AS53" s="703">
        <v>3</v>
      </c>
      <c r="AT53" s="632" t="s">
        <v>73</v>
      </c>
      <c r="AU53" s="190"/>
      <c r="AV53" s="703">
        <v>3</v>
      </c>
      <c r="AW53" s="632" t="s">
        <v>73</v>
      </c>
      <c r="AX53" s="289"/>
      <c r="AY53" s="633">
        <v>5</v>
      </c>
      <c r="AZ53" s="632" t="s">
        <v>74</v>
      </c>
      <c r="BA53" s="289"/>
      <c r="BB53" s="633">
        <v>5</v>
      </c>
      <c r="BC53" s="632" t="s">
        <v>74</v>
      </c>
      <c r="BD53" s="289"/>
      <c r="BE53" s="633"/>
      <c r="BF53" s="632"/>
      <c r="BG53" s="289"/>
      <c r="BH53" s="633">
        <v>1</v>
      </c>
      <c r="BI53" s="632" t="s">
        <v>74</v>
      </c>
      <c r="BJ53" s="289"/>
      <c r="BK53" s="633">
        <v>5</v>
      </c>
      <c r="BL53" s="632" t="s">
        <v>74</v>
      </c>
      <c r="BM53" s="289"/>
      <c r="BN53" s="154">
        <v>5</v>
      </c>
      <c r="BO53" s="632" t="s">
        <v>73</v>
      </c>
      <c r="BP53" s="289"/>
      <c r="BQ53" s="633">
        <v>1</v>
      </c>
      <c r="BR53" s="632" t="s">
        <v>74</v>
      </c>
      <c r="BS53" s="289"/>
      <c r="BT53" s="633"/>
      <c r="BU53" s="632"/>
      <c r="BV53" s="289"/>
      <c r="BW53" s="633"/>
      <c r="BX53" s="632"/>
      <c r="BY53" s="289"/>
      <c r="BZ53" s="633">
        <v>1</v>
      </c>
      <c r="CA53" s="632" t="s">
        <v>74</v>
      </c>
      <c r="CB53" s="632"/>
      <c r="CC53" s="632">
        <v>5</v>
      </c>
      <c r="CD53" s="632" t="s">
        <v>74</v>
      </c>
      <c r="CE53" s="289"/>
      <c r="CF53" s="633">
        <v>3</v>
      </c>
      <c r="CG53" s="632" t="s">
        <v>74</v>
      </c>
      <c r="CH53" s="289"/>
      <c r="CI53" s="633">
        <v>1</v>
      </c>
      <c r="CJ53" s="632" t="s">
        <v>73</v>
      </c>
      <c r="CK53" s="289"/>
      <c r="CL53" s="633">
        <v>3</v>
      </c>
      <c r="CM53" s="632" t="s">
        <v>73</v>
      </c>
      <c r="CN53" s="289"/>
      <c r="CO53" s="633"/>
      <c r="CP53" s="632"/>
      <c r="CQ53" s="289"/>
      <c r="CR53" s="633">
        <v>3</v>
      </c>
      <c r="CS53" s="632" t="s">
        <v>73</v>
      </c>
      <c r="CT53" s="289"/>
      <c r="CU53" s="633">
        <v>3</v>
      </c>
      <c r="CV53" s="632" t="s">
        <v>73</v>
      </c>
      <c r="CW53" s="289"/>
      <c r="CX53" s="633">
        <v>2</v>
      </c>
      <c r="CY53" s="632" t="s">
        <v>73</v>
      </c>
      <c r="CZ53" s="289"/>
      <c r="DA53" s="633">
        <v>3</v>
      </c>
      <c r="DB53" s="632" t="s">
        <v>73</v>
      </c>
      <c r="DC53" s="289"/>
      <c r="DD53" s="633">
        <v>3</v>
      </c>
      <c r="DE53" s="632" t="s">
        <v>74</v>
      </c>
      <c r="DF53" s="289" t="s">
        <v>87</v>
      </c>
      <c r="DG53" s="633">
        <v>3</v>
      </c>
      <c r="DH53" s="632" t="s">
        <v>74</v>
      </c>
      <c r="DI53" s="289"/>
      <c r="DJ53" s="633">
        <v>5</v>
      </c>
      <c r="DK53" s="632" t="s">
        <v>74</v>
      </c>
      <c r="DL53" s="289"/>
      <c r="DM53" s="633"/>
      <c r="DN53" s="632"/>
      <c r="DO53" s="289"/>
      <c r="DP53" s="633">
        <v>5</v>
      </c>
      <c r="DQ53" s="632" t="s">
        <v>73</v>
      </c>
      <c r="DR53" s="289"/>
      <c r="DS53" s="633"/>
      <c r="DT53" s="632"/>
      <c r="DU53" s="289"/>
      <c r="DV53" s="633">
        <v>3</v>
      </c>
      <c r="DW53" s="632" t="s">
        <v>73</v>
      </c>
      <c r="DX53" s="190"/>
      <c r="DY53" s="703"/>
      <c r="DZ53" s="632"/>
      <c r="EA53" s="289"/>
      <c r="EB53" s="633">
        <v>3</v>
      </c>
      <c r="EC53" s="632" t="s">
        <v>73</v>
      </c>
      <c r="ED53" s="289"/>
      <c r="EE53" s="633">
        <v>3</v>
      </c>
      <c r="EF53" s="632" t="s">
        <v>73</v>
      </c>
      <c r="EG53" s="289"/>
      <c r="EH53" s="633">
        <v>4</v>
      </c>
      <c r="EI53" s="632" t="s">
        <v>73</v>
      </c>
      <c r="EJ53" s="289"/>
      <c r="EK53" s="633">
        <v>3</v>
      </c>
      <c r="EL53" s="632" t="s">
        <v>74</v>
      </c>
      <c r="EM53" s="289"/>
      <c r="EN53" s="633">
        <v>3</v>
      </c>
      <c r="EO53" s="632" t="s">
        <v>74</v>
      </c>
      <c r="EP53" s="289"/>
      <c r="EQ53" s="154">
        <v>3</v>
      </c>
      <c r="ER53" s="632" t="s">
        <v>74</v>
      </c>
      <c r="ES53" s="190"/>
      <c r="ET53" s="703"/>
      <c r="EU53" s="632"/>
      <c r="EV53" s="190"/>
      <c r="EW53" s="703"/>
      <c r="EX53" s="632"/>
      <c r="EY53" s="289"/>
      <c r="EZ53" s="633"/>
      <c r="FA53" s="632"/>
      <c r="FB53" s="289"/>
      <c r="FC53" s="154">
        <v>3</v>
      </c>
      <c r="FD53" s="632" t="s">
        <v>74</v>
      </c>
      <c r="FE53" s="289"/>
      <c r="FF53" s="502"/>
      <c r="FG53" s="68"/>
    </row>
    <row r="54" spans="1:163" ht="65.25" customHeight="1">
      <c r="A54" s="715" t="s">
        <v>161</v>
      </c>
      <c r="B54" s="96" t="s">
        <v>162</v>
      </c>
      <c r="C54" s="174"/>
      <c r="D54" s="103"/>
      <c r="E54" s="146"/>
      <c r="F54" s="633"/>
      <c r="G54" s="632"/>
      <c r="H54" s="289"/>
      <c r="I54" s="633"/>
      <c r="J54" s="632"/>
      <c r="K54" s="289"/>
      <c r="L54" s="633">
        <v>5</v>
      </c>
      <c r="M54" s="632" t="s">
        <v>74</v>
      </c>
      <c r="N54" s="289"/>
      <c r="O54" s="633"/>
      <c r="P54" s="632"/>
      <c r="Q54" s="289"/>
      <c r="R54" s="633"/>
      <c r="S54" s="632"/>
      <c r="T54" s="433"/>
      <c r="U54" s="720">
        <v>5</v>
      </c>
      <c r="V54" s="632" t="s">
        <v>74</v>
      </c>
      <c r="W54" s="433"/>
      <c r="X54" s="633">
        <v>3</v>
      </c>
      <c r="Y54" s="632" t="s">
        <v>73</v>
      </c>
      <c r="Z54" s="289"/>
      <c r="AA54" s="633"/>
      <c r="AB54" s="632"/>
      <c r="AC54" s="289"/>
      <c r="AD54" s="633">
        <v>5</v>
      </c>
      <c r="AE54" s="632" t="s">
        <v>74</v>
      </c>
      <c r="AF54" s="108"/>
      <c r="AG54" s="39">
        <v>5</v>
      </c>
      <c r="AH54" s="632" t="s">
        <v>74</v>
      </c>
      <c r="AI54" s="190"/>
      <c r="AJ54" s="39">
        <v>5</v>
      </c>
      <c r="AK54" s="632" t="s">
        <v>74</v>
      </c>
      <c r="AL54" s="190"/>
      <c r="AM54" s="703"/>
      <c r="AN54" s="632"/>
      <c r="AO54" s="289"/>
      <c r="AP54" s="633">
        <v>5</v>
      </c>
      <c r="AQ54" s="632" t="s">
        <v>74</v>
      </c>
      <c r="AR54" s="190"/>
      <c r="AS54" s="703"/>
      <c r="AT54" s="632"/>
      <c r="AU54" s="190"/>
      <c r="AV54" s="703">
        <v>5</v>
      </c>
      <c r="AW54" s="632" t="s">
        <v>74</v>
      </c>
      <c r="AX54" s="289"/>
      <c r="AY54" s="633">
        <v>5</v>
      </c>
      <c r="AZ54" s="632" t="s">
        <v>74</v>
      </c>
      <c r="BA54" s="289"/>
      <c r="BB54" s="633">
        <v>3</v>
      </c>
      <c r="BC54" s="632" t="s">
        <v>74</v>
      </c>
      <c r="BD54" s="289"/>
      <c r="BE54" s="633"/>
      <c r="BF54" s="632"/>
      <c r="BG54" s="289"/>
      <c r="BH54" s="633"/>
      <c r="BI54" s="632"/>
      <c r="BJ54" s="289"/>
      <c r="BK54" s="633">
        <v>5</v>
      </c>
      <c r="BL54" s="632" t="s">
        <v>74</v>
      </c>
      <c r="BM54" s="289"/>
      <c r="BN54" s="154">
        <v>5</v>
      </c>
      <c r="BO54" s="632" t="s">
        <v>73</v>
      </c>
      <c r="BP54" s="289"/>
      <c r="BQ54" s="633"/>
      <c r="BR54" s="632"/>
      <c r="BS54" s="289"/>
      <c r="BT54" s="633"/>
      <c r="BU54" s="632"/>
      <c r="BV54" s="289"/>
      <c r="BW54" s="633"/>
      <c r="BX54" s="632"/>
      <c r="BY54" s="289"/>
      <c r="BZ54" s="633">
        <v>3</v>
      </c>
      <c r="CA54" s="632" t="s">
        <v>74</v>
      </c>
      <c r="CB54" s="632"/>
      <c r="CC54" s="632">
        <v>5</v>
      </c>
      <c r="CD54" s="632" t="s">
        <v>74</v>
      </c>
      <c r="CE54" s="289"/>
      <c r="CF54" s="633">
        <v>3</v>
      </c>
      <c r="CG54" s="632" t="s">
        <v>74</v>
      </c>
      <c r="CH54" s="289"/>
      <c r="CI54" s="633">
        <v>2</v>
      </c>
      <c r="CJ54" s="632" t="s">
        <v>74</v>
      </c>
      <c r="CK54" s="289"/>
      <c r="CL54" s="633"/>
      <c r="CM54" s="632"/>
      <c r="CN54" s="289"/>
      <c r="CO54" s="633">
        <v>5</v>
      </c>
      <c r="CP54" s="632" t="s">
        <v>74</v>
      </c>
      <c r="CQ54" s="289"/>
      <c r="CR54" s="633"/>
      <c r="CS54" s="632"/>
      <c r="CT54" s="289"/>
      <c r="CU54" s="633">
        <v>5</v>
      </c>
      <c r="CV54" s="632" t="s">
        <v>74</v>
      </c>
      <c r="CW54" s="289"/>
      <c r="CX54" s="633">
        <v>1</v>
      </c>
      <c r="CY54" s="632" t="s">
        <v>73</v>
      </c>
      <c r="CZ54" s="289"/>
      <c r="DA54" s="633"/>
      <c r="DB54" s="632"/>
      <c r="DC54" s="289"/>
      <c r="DD54" s="633">
        <v>3</v>
      </c>
      <c r="DE54" s="632" t="s">
        <v>73</v>
      </c>
      <c r="DF54" s="289" t="s">
        <v>87</v>
      </c>
      <c r="DG54" s="633">
        <v>3</v>
      </c>
      <c r="DH54" s="632" t="s">
        <v>74</v>
      </c>
      <c r="DI54" s="289"/>
      <c r="DJ54" s="633">
        <v>3</v>
      </c>
      <c r="DK54" s="632" t="s">
        <v>74</v>
      </c>
      <c r="DL54" s="289"/>
      <c r="DM54" s="633">
        <v>5</v>
      </c>
      <c r="DN54" s="632" t="s">
        <v>74</v>
      </c>
      <c r="DO54" s="289"/>
      <c r="DP54" s="633">
        <v>5</v>
      </c>
      <c r="DQ54" s="632" t="s">
        <v>74</v>
      </c>
      <c r="DR54" s="289"/>
      <c r="DS54" s="633"/>
      <c r="DT54" s="632"/>
      <c r="DU54" s="289"/>
      <c r="DV54" s="633"/>
      <c r="DW54" s="632"/>
      <c r="DX54" s="190"/>
      <c r="DY54" s="703"/>
      <c r="DZ54" s="632"/>
      <c r="EA54" s="289"/>
      <c r="EB54" s="633">
        <v>4</v>
      </c>
      <c r="EC54" s="632" t="s">
        <v>74</v>
      </c>
      <c r="ED54" s="289"/>
      <c r="EE54" s="633"/>
      <c r="EF54" s="632"/>
      <c r="EG54" s="289"/>
      <c r="EH54" s="633">
        <v>4</v>
      </c>
      <c r="EI54" s="632" t="s">
        <v>73</v>
      </c>
      <c r="EJ54" s="289"/>
      <c r="EK54" s="633">
        <v>3</v>
      </c>
      <c r="EL54" s="632" t="s">
        <v>73</v>
      </c>
      <c r="EM54" s="289"/>
      <c r="EN54" s="633">
        <v>3</v>
      </c>
      <c r="EO54" s="632" t="s">
        <v>74</v>
      </c>
      <c r="EP54" s="289"/>
      <c r="EQ54" s="154">
        <v>5</v>
      </c>
      <c r="ER54" s="632" t="s">
        <v>74</v>
      </c>
      <c r="ES54" s="190"/>
      <c r="ET54" s="703"/>
      <c r="EU54" s="632"/>
      <c r="EV54" s="190"/>
      <c r="EW54" s="703"/>
      <c r="EX54" s="632"/>
      <c r="EY54" s="289"/>
      <c r="EZ54" s="633"/>
      <c r="FA54" s="632"/>
      <c r="FB54" s="289"/>
      <c r="FC54" s="154">
        <v>3</v>
      </c>
      <c r="FD54" s="632" t="s">
        <v>74</v>
      </c>
      <c r="FE54" s="289"/>
      <c r="FF54" s="502"/>
      <c r="FG54" s="68"/>
    </row>
    <row r="55" spans="1:163" ht="65.25" customHeight="1">
      <c r="A55" s="715" t="s">
        <v>163</v>
      </c>
      <c r="B55" s="672" t="s">
        <v>164</v>
      </c>
      <c r="C55" s="174"/>
      <c r="D55" s="103"/>
      <c r="E55" s="146"/>
      <c r="F55" s="633"/>
      <c r="G55" s="632"/>
      <c r="H55" s="289"/>
      <c r="I55" s="633"/>
      <c r="J55" s="632"/>
      <c r="K55" s="289"/>
      <c r="L55" s="633"/>
      <c r="M55" s="632"/>
      <c r="N55" s="289"/>
      <c r="O55" s="633"/>
      <c r="P55" s="632"/>
      <c r="Q55" s="289"/>
      <c r="R55" s="633">
        <v>2</v>
      </c>
      <c r="S55" s="632" t="s">
        <v>73</v>
      </c>
      <c r="T55" s="433"/>
      <c r="U55" s="720">
        <v>5</v>
      </c>
      <c r="V55" s="632" t="s">
        <v>74</v>
      </c>
      <c r="W55" s="433"/>
      <c r="X55" s="633">
        <v>5</v>
      </c>
      <c r="Y55" s="632" t="s">
        <v>74</v>
      </c>
      <c r="Z55" s="289"/>
      <c r="AA55" s="633"/>
      <c r="AB55" s="632"/>
      <c r="AC55" s="289"/>
      <c r="AD55" s="633"/>
      <c r="AE55" s="632"/>
      <c r="AF55" s="108"/>
      <c r="AG55" s="39">
        <v>3</v>
      </c>
      <c r="AH55" s="632" t="s">
        <v>73</v>
      </c>
      <c r="AI55" s="190"/>
      <c r="AJ55" s="39">
        <v>3</v>
      </c>
      <c r="AK55" s="632" t="s">
        <v>73</v>
      </c>
      <c r="AL55" s="190"/>
      <c r="AM55" s="703"/>
      <c r="AN55" s="632"/>
      <c r="AO55" s="289"/>
      <c r="AP55" s="633"/>
      <c r="AQ55" s="632"/>
      <c r="AR55" s="190"/>
      <c r="AS55" s="703"/>
      <c r="AT55" s="632"/>
      <c r="AU55" s="190"/>
      <c r="AV55" s="703"/>
      <c r="AW55" s="632"/>
      <c r="AX55" s="289"/>
      <c r="AY55" s="633">
        <v>3</v>
      </c>
      <c r="AZ55" s="632" t="s">
        <v>73</v>
      </c>
      <c r="BA55" s="289"/>
      <c r="BB55" s="633"/>
      <c r="BC55" s="632"/>
      <c r="BD55" s="289"/>
      <c r="BE55" s="633"/>
      <c r="BF55" s="632"/>
      <c r="BG55" s="289"/>
      <c r="BH55" s="633"/>
      <c r="BI55" s="632"/>
      <c r="BJ55" s="289"/>
      <c r="BK55" s="633"/>
      <c r="BL55" s="632"/>
      <c r="BM55" s="289"/>
      <c r="BN55" s="154"/>
      <c r="BO55" s="632"/>
      <c r="BP55" s="289"/>
      <c r="BQ55" s="633"/>
      <c r="BR55" s="632"/>
      <c r="BS55" s="289"/>
      <c r="BT55" s="633"/>
      <c r="BU55" s="632"/>
      <c r="BV55" s="289"/>
      <c r="BW55" s="633"/>
      <c r="BX55" s="632"/>
      <c r="BY55" s="289"/>
      <c r="BZ55" s="633"/>
      <c r="CA55" s="632"/>
      <c r="CB55" s="632"/>
      <c r="CC55" s="632">
        <v>1</v>
      </c>
      <c r="CD55" s="632" t="s">
        <v>74</v>
      </c>
      <c r="CE55" s="289"/>
      <c r="CF55" s="633"/>
      <c r="CG55" s="632"/>
      <c r="CH55" s="289"/>
      <c r="CI55" s="633"/>
      <c r="CJ55" s="632"/>
      <c r="CK55" s="289"/>
      <c r="CL55" s="633"/>
      <c r="CM55" s="632"/>
      <c r="CN55" s="289"/>
      <c r="CO55" s="633"/>
      <c r="CP55" s="632"/>
      <c r="CQ55" s="289"/>
      <c r="CR55" s="633"/>
      <c r="CS55" s="632"/>
      <c r="CT55" s="289"/>
      <c r="CU55" s="633"/>
      <c r="CV55" s="632"/>
      <c r="CW55" s="289"/>
      <c r="CX55" s="633">
        <v>1</v>
      </c>
      <c r="CY55" s="632" t="s">
        <v>73</v>
      </c>
      <c r="CZ55" s="289"/>
      <c r="DA55" s="633"/>
      <c r="DB55" s="632"/>
      <c r="DC55" s="289"/>
      <c r="DD55" s="633"/>
      <c r="DE55" s="632"/>
      <c r="DF55" s="289"/>
      <c r="DG55" s="633"/>
      <c r="DH55" s="632"/>
      <c r="DI55" s="289"/>
      <c r="DJ55" s="633"/>
      <c r="DK55" s="632"/>
      <c r="DL55" s="289"/>
      <c r="DM55" s="633"/>
      <c r="DN55" s="632"/>
      <c r="DO55" s="289"/>
      <c r="DP55" s="633"/>
      <c r="DQ55" s="632"/>
      <c r="DR55" s="289"/>
      <c r="DS55" s="633">
        <v>3</v>
      </c>
      <c r="DT55" s="632" t="s">
        <v>73</v>
      </c>
      <c r="DU55" s="289"/>
      <c r="DV55" s="633"/>
      <c r="DW55" s="632"/>
      <c r="DX55" s="190"/>
      <c r="DY55" s="703"/>
      <c r="DZ55" s="632"/>
      <c r="EA55" s="289"/>
      <c r="EB55" s="633">
        <v>2</v>
      </c>
      <c r="EC55" s="632" t="s">
        <v>73</v>
      </c>
      <c r="ED55" s="289"/>
      <c r="EE55" s="633"/>
      <c r="EF55" s="632"/>
      <c r="EG55" s="289"/>
      <c r="EH55" s="633">
        <v>5</v>
      </c>
      <c r="EI55" s="632" t="s">
        <v>73</v>
      </c>
      <c r="EJ55" s="289"/>
      <c r="EK55" s="633">
        <v>5</v>
      </c>
      <c r="EL55" s="632" t="s">
        <v>74</v>
      </c>
      <c r="EM55" s="289"/>
      <c r="EN55" s="633">
        <v>3</v>
      </c>
      <c r="EO55" s="632" t="s">
        <v>73</v>
      </c>
      <c r="EP55" s="289"/>
      <c r="EQ55" s="154">
        <v>5</v>
      </c>
      <c r="ER55" s="632" t="s">
        <v>74</v>
      </c>
      <c r="ES55" s="190"/>
      <c r="ET55" s="703"/>
      <c r="EU55" s="632"/>
      <c r="EV55" s="190"/>
      <c r="EW55" s="703"/>
      <c r="EX55" s="632"/>
      <c r="EY55" s="289"/>
      <c r="EZ55" s="633"/>
      <c r="FA55" s="632"/>
      <c r="FB55" s="289"/>
      <c r="FC55" s="154"/>
      <c r="FD55" s="632"/>
      <c r="FE55" s="289"/>
      <c r="FF55" s="502"/>
      <c r="FG55" s="68"/>
    </row>
    <row r="56" spans="1:163" ht="36" customHeight="1">
      <c r="A56" s="68"/>
      <c r="B56" s="664" t="s">
        <v>165</v>
      </c>
      <c r="C56" s="235"/>
      <c r="D56" s="392"/>
      <c r="E56" s="675"/>
      <c r="F56" s="365"/>
      <c r="G56" s="643"/>
      <c r="H56" s="454"/>
      <c r="I56" s="365"/>
      <c r="J56" s="643"/>
      <c r="K56" s="454"/>
      <c r="L56" s="365"/>
      <c r="M56" s="643"/>
      <c r="N56" s="454"/>
      <c r="O56" s="365"/>
      <c r="P56" s="643"/>
      <c r="Q56" s="454"/>
      <c r="R56" s="365"/>
      <c r="S56" s="643"/>
      <c r="T56" s="358"/>
      <c r="U56" s="181"/>
      <c r="V56" s="643"/>
      <c r="W56" s="358"/>
      <c r="X56" s="365"/>
      <c r="Y56" s="643"/>
      <c r="Z56" s="454"/>
      <c r="AA56" s="365"/>
      <c r="AB56" s="643"/>
      <c r="AC56" s="454"/>
      <c r="AD56" s="365"/>
      <c r="AE56" s="643"/>
      <c r="AF56" s="512"/>
      <c r="AG56" s="49"/>
      <c r="AH56" s="643"/>
      <c r="AI56" s="526"/>
      <c r="AJ56" s="49"/>
      <c r="AK56" s="643"/>
      <c r="AL56" s="526"/>
      <c r="AM56" s="49"/>
      <c r="AN56" s="643"/>
      <c r="AO56" s="454"/>
      <c r="AP56" s="365"/>
      <c r="AQ56" s="643"/>
      <c r="AR56" s="526"/>
      <c r="AS56" s="49"/>
      <c r="AT56" s="643"/>
      <c r="AU56" s="526"/>
      <c r="AV56" s="49"/>
      <c r="AW56" s="643"/>
      <c r="AX56" s="454"/>
      <c r="AY56" s="365"/>
      <c r="AZ56" s="643"/>
      <c r="BA56" s="454"/>
      <c r="BB56" s="365"/>
      <c r="BC56" s="643"/>
      <c r="BD56" s="454"/>
      <c r="BE56" s="365"/>
      <c r="BF56" s="643"/>
      <c r="BG56" s="454"/>
      <c r="BH56" s="365"/>
      <c r="BI56" s="643"/>
      <c r="BJ56" s="454"/>
      <c r="BK56" s="365"/>
      <c r="BL56" s="643"/>
      <c r="BM56" s="454"/>
      <c r="BN56" s="365"/>
      <c r="BO56" s="643"/>
      <c r="BP56" s="454"/>
      <c r="BQ56" s="365"/>
      <c r="BR56" s="643"/>
      <c r="BS56" s="454"/>
      <c r="BT56" s="365"/>
      <c r="BU56" s="643"/>
      <c r="BV56" s="454"/>
      <c r="BW56" s="365"/>
      <c r="BX56" s="643"/>
      <c r="BY56" s="454"/>
      <c r="BZ56" s="365"/>
      <c r="CA56" s="643"/>
      <c r="CB56" s="643"/>
      <c r="CC56" s="643"/>
      <c r="CD56" s="643"/>
      <c r="CE56" s="454"/>
      <c r="CF56" s="365"/>
      <c r="CG56" s="643"/>
      <c r="CH56" s="454"/>
      <c r="CI56" s="365"/>
      <c r="CJ56" s="643"/>
      <c r="CK56" s="454"/>
      <c r="CL56" s="365"/>
      <c r="CM56" s="643"/>
      <c r="CN56" s="454"/>
      <c r="CO56" s="365"/>
      <c r="CP56" s="643"/>
      <c r="CQ56" s="454"/>
      <c r="CR56" s="365"/>
      <c r="CS56" s="643"/>
      <c r="CT56" s="454"/>
      <c r="CU56" s="365"/>
      <c r="CV56" s="643"/>
      <c r="CW56" s="454"/>
      <c r="CX56" s="365"/>
      <c r="CY56" s="643"/>
      <c r="CZ56" s="454"/>
      <c r="DA56" s="365"/>
      <c r="DB56" s="643"/>
      <c r="DC56" s="454"/>
      <c r="DD56" s="365"/>
      <c r="DE56" s="643"/>
      <c r="DF56" s="454"/>
      <c r="DG56" s="365"/>
      <c r="DH56" s="643"/>
      <c r="DI56" s="454"/>
      <c r="DJ56" s="365"/>
      <c r="DK56" s="643"/>
      <c r="DL56" s="454"/>
      <c r="DM56" s="365"/>
      <c r="DN56" s="643"/>
      <c r="DO56" s="454"/>
      <c r="DP56" s="365"/>
      <c r="DQ56" s="643"/>
      <c r="DR56" s="454"/>
      <c r="DS56" s="365"/>
      <c r="DT56" s="643"/>
      <c r="DU56" s="454"/>
      <c r="DV56" s="365"/>
      <c r="DW56" s="643"/>
      <c r="DX56" s="526"/>
      <c r="DY56" s="49"/>
      <c r="DZ56" s="643"/>
      <c r="EA56" s="454"/>
      <c r="EB56" s="365"/>
      <c r="EC56" s="643"/>
      <c r="ED56" s="454"/>
      <c r="EE56" s="365"/>
      <c r="EF56" s="643"/>
      <c r="EG56" s="454"/>
      <c r="EH56" s="365"/>
      <c r="EI56" s="643"/>
      <c r="EJ56" s="454"/>
      <c r="EK56" s="365"/>
      <c r="EL56" s="643"/>
      <c r="EM56" s="454"/>
      <c r="EN56" s="365"/>
      <c r="EO56" s="643"/>
      <c r="EP56" s="454"/>
      <c r="EQ56" s="365"/>
      <c r="ER56" s="643"/>
      <c r="ES56" s="526"/>
      <c r="ET56" s="49"/>
      <c r="EU56" s="643"/>
      <c r="EV56" s="526"/>
      <c r="EW56" s="49"/>
      <c r="EX56" s="643"/>
      <c r="EY56" s="454"/>
      <c r="EZ56" s="365"/>
      <c r="FA56" s="643"/>
      <c r="FB56" s="454"/>
      <c r="FC56" s="365"/>
      <c r="FD56" s="643"/>
      <c r="FE56" s="454"/>
      <c r="FF56" s="502"/>
      <c r="FG56" s="68"/>
    </row>
    <row r="57" spans="1:163" ht="65.25" customHeight="1">
      <c r="A57" s="715" t="s">
        <v>166</v>
      </c>
      <c r="B57" s="96" t="s">
        <v>167</v>
      </c>
      <c r="C57" s="174">
        <v>5</v>
      </c>
      <c r="D57" s="103" t="s">
        <v>74</v>
      </c>
      <c r="E57" s="146"/>
      <c r="F57" s="633">
        <v>5</v>
      </c>
      <c r="G57" s="632" t="s">
        <v>73</v>
      </c>
      <c r="H57" s="289"/>
      <c r="I57" s="633"/>
      <c r="J57" s="632"/>
      <c r="K57" s="289"/>
      <c r="L57" s="633">
        <v>5</v>
      </c>
      <c r="M57" s="632" t="s">
        <v>73</v>
      </c>
      <c r="N57" s="289"/>
      <c r="O57" s="633">
        <v>5</v>
      </c>
      <c r="P57" s="632" t="s">
        <v>74</v>
      </c>
      <c r="Q57" s="289"/>
      <c r="R57" s="633">
        <v>5</v>
      </c>
      <c r="S57" s="632" t="s">
        <v>74</v>
      </c>
      <c r="T57" s="433"/>
      <c r="U57" s="720">
        <v>5</v>
      </c>
      <c r="V57" s="632" t="s">
        <v>74</v>
      </c>
      <c r="W57" s="433"/>
      <c r="X57" s="633">
        <v>3</v>
      </c>
      <c r="Y57" s="632" t="s">
        <v>73</v>
      </c>
      <c r="Z57" s="289"/>
      <c r="AA57" s="633">
        <v>3</v>
      </c>
      <c r="AB57" s="632" t="s">
        <v>74</v>
      </c>
      <c r="AC57" s="289"/>
      <c r="AD57" s="633">
        <v>5</v>
      </c>
      <c r="AE57" s="632" t="s">
        <v>74</v>
      </c>
      <c r="AF57" s="108"/>
      <c r="AG57" s="39">
        <v>5</v>
      </c>
      <c r="AH57" s="632" t="s">
        <v>74</v>
      </c>
      <c r="AI57" s="190"/>
      <c r="AJ57" s="39">
        <v>5</v>
      </c>
      <c r="AK57" s="632" t="s">
        <v>74</v>
      </c>
      <c r="AL57" s="190"/>
      <c r="AM57" s="703">
        <v>3</v>
      </c>
      <c r="AN57" s="632" t="s">
        <v>74</v>
      </c>
      <c r="AO57" s="289"/>
      <c r="AP57" s="633"/>
      <c r="AQ57" s="632"/>
      <c r="AR57" s="190"/>
      <c r="AS57" s="703">
        <v>3</v>
      </c>
      <c r="AT57" s="632" t="s">
        <v>74</v>
      </c>
      <c r="AU57" s="190"/>
      <c r="AV57" s="703">
        <v>3</v>
      </c>
      <c r="AW57" s="632" t="s">
        <v>74</v>
      </c>
      <c r="AX57" s="289"/>
      <c r="AY57" s="633">
        <v>5</v>
      </c>
      <c r="AZ57" s="632" t="s">
        <v>74</v>
      </c>
      <c r="BA57" s="289"/>
      <c r="BB57" s="633">
        <v>3</v>
      </c>
      <c r="BC57" s="632" t="s">
        <v>74</v>
      </c>
      <c r="BD57" s="289"/>
      <c r="BE57" s="633"/>
      <c r="BF57" s="632"/>
      <c r="BG57" s="289"/>
      <c r="BH57" s="633">
        <v>3</v>
      </c>
      <c r="BI57" s="632" t="s">
        <v>74</v>
      </c>
      <c r="BJ57" s="289"/>
      <c r="BK57" s="633">
        <v>5</v>
      </c>
      <c r="BL57" s="632" t="s">
        <v>74</v>
      </c>
      <c r="BM57" s="289"/>
      <c r="BN57" s="154">
        <v>5</v>
      </c>
      <c r="BO57" s="632" t="s">
        <v>73</v>
      </c>
      <c r="BP57" s="289"/>
      <c r="BQ57" s="633">
        <v>3</v>
      </c>
      <c r="BR57" s="632" t="s">
        <v>73</v>
      </c>
      <c r="BS57" s="289"/>
      <c r="BT57" s="633">
        <v>3</v>
      </c>
      <c r="BU57" s="632" t="s">
        <v>73</v>
      </c>
      <c r="BV57" s="289"/>
      <c r="BW57" s="633"/>
      <c r="BX57" s="632"/>
      <c r="BY57" s="289"/>
      <c r="BZ57" s="633">
        <v>3</v>
      </c>
      <c r="CA57" s="632" t="s">
        <v>74</v>
      </c>
      <c r="CB57" s="632"/>
      <c r="CC57" s="632">
        <v>5</v>
      </c>
      <c r="CD57" s="632" t="s">
        <v>74</v>
      </c>
      <c r="CE57" s="289"/>
      <c r="CF57" s="633">
        <v>3</v>
      </c>
      <c r="CG57" s="632" t="s">
        <v>74</v>
      </c>
      <c r="CH57" s="289"/>
      <c r="CI57" s="633">
        <v>3</v>
      </c>
      <c r="CJ57" s="632" t="s">
        <v>74</v>
      </c>
      <c r="CK57" s="289"/>
      <c r="CL57" s="633"/>
      <c r="CM57" s="632"/>
      <c r="CN57" s="289"/>
      <c r="CO57" s="633"/>
      <c r="CP57" s="632"/>
      <c r="CQ57" s="289"/>
      <c r="CR57" s="633">
        <v>3</v>
      </c>
      <c r="CS57" s="632" t="s">
        <v>74</v>
      </c>
      <c r="CT57" s="289"/>
      <c r="CU57" s="633">
        <v>3</v>
      </c>
      <c r="CV57" s="632" t="s">
        <v>74</v>
      </c>
      <c r="CW57" s="289"/>
      <c r="CX57" s="633">
        <v>1</v>
      </c>
      <c r="CY57" s="632" t="s">
        <v>73</v>
      </c>
      <c r="CZ57" s="289"/>
      <c r="DA57" s="633">
        <v>1</v>
      </c>
      <c r="DB57" s="632" t="s">
        <v>74</v>
      </c>
      <c r="DC57" s="289"/>
      <c r="DD57" s="633">
        <v>3</v>
      </c>
      <c r="DE57" s="632" t="s">
        <v>74</v>
      </c>
      <c r="DF57" s="289"/>
      <c r="DG57" s="633">
        <v>3</v>
      </c>
      <c r="DH57" s="632" t="s">
        <v>74</v>
      </c>
      <c r="DI57" s="289"/>
      <c r="DJ57" s="633">
        <v>5</v>
      </c>
      <c r="DK57" s="632" t="s">
        <v>74</v>
      </c>
      <c r="DL57" s="289"/>
      <c r="DM57" s="633">
        <v>5</v>
      </c>
      <c r="DN57" s="632" t="s">
        <v>74</v>
      </c>
      <c r="DO57" s="289"/>
      <c r="DP57" s="633"/>
      <c r="DQ57" s="632"/>
      <c r="DR57" s="289"/>
      <c r="DS57" s="633"/>
      <c r="DT57" s="632"/>
      <c r="DU57" s="289"/>
      <c r="DV57" s="633"/>
      <c r="DW57" s="632"/>
      <c r="DX57" s="190"/>
      <c r="DY57" s="703"/>
      <c r="DZ57" s="632"/>
      <c r="EA57" s="289"/>
      <c r="EB57" s="633">
        <v>3</v>
      </c>
      <c r="EC57" s="632" t="s">
        <v>74</v>
      </c>
      <c r="ED57" s="289"/>
      <c r="EE57" s="633">
        <v>3</v>
      </c>
      <c r="EF57" s="632" t="s">
        <v>74</v>
      </c>
      <c r="EG57" s="289"/>
      <c r="EH57" s="633">
        <v>3</v>
      </c>
      <c r="EI57" s="632" t="s">
        <v>73</v>
      </c>
      <c r="EJ57" s="289"/>
      <c r="EK57" s="633">
        <v>3</v>
      </c>
      <c r="EL57" s="632" t="s">
        <v>74</v>
      </c>
      <c r="EM57" s="289"/>
      <c r="EN57" s="633">
        <v>3</v>
      </c>
      <c r="EO57" s="632" t="s">
        <v>74</v>
      </c>
      <c r="EP57" s="289"/>
      <c r="EQ57" s="154">
        <v>5</v>
      </c>
      <c r="ER57" s="632" t="s">
        <v>74</v>
      </c>
      <c r="ES57" s="190"/>
      <c r="ET57" s="703"/>
      <c r="EU57" s="632"/>
      <c r="EV57" s="190"/>
      <c r="EW57" s="703">
        <v>3</v>
      </c>
      <c r="EX57" s="632" t="s">
        <v>73</v>
      </c>
      <c r="EY57" s="289"/>
      <c r="EZ57" s="633">
        <v>3</v>
      </c>
      <c r="FA57" s="632" t="s">
        <v>73</v>
      </c>
      <c r="FB57" s="289"/>
      <c r="FC57" s="154">
        <v>3</v>
      </c>
      <c r="FD57" s="632" t="s">
        <v>74</v>
      </c>
      <c r="FE57" s="289"/>
      <c r="FF57" s="502"/>
      <c r="FG57" s="68"/>
    </row>
    <row r="58" spans="1:163" ht="65.25" customHeight="1">
      <c r="A58" s="715" t="s">
        <v>168</v>
      </c>
      <c r="B58" s="96" t="s">
        <v>169</v>
      </c>
      <c r="C58" s="174">
        <v>4</v>
      </c>
      <c r="D58" s="103" t="s">
        <v>74</v>
      </c>
      <c r="E58" s="146"/>
      <c r="F58" s="633">
        <v>4</v>
      </c>
      <c r="G58" s="632" t="s">
        <v>74</v>
      </c>
      <c r="H58" s="289"/>
      <c r="I58" s="633">
        <v>5</v>
      </c>
      <c r="J58" s="632" t="s">
        <v>74</v>
      </c>
      <c r="K58" s="289"/>
      <c r="L58" s="633">
        <v>5</v>
      </c>
      <c r="M58" s="632" t="s">
        <v>74</v>
      </c>
      <c r="N58" s="289"/>
      <c r="O58" s="633">
        <v>5</v>
      </c>
      <c r="P58" s="632" t="s">
        <v>74</v>
      </c>
      <c r="Q58" s="289"/>
      <c r="R58" s="633"/>
      <c r="S58" s="632"/>
      <c r="T58" s="433"/>
      <c r="U58" s="720">
        <v>5</v>
      </c>
      <c r="V58" s="632" t="s">
        <v>74</v>
      </c>
      <c r="W58" s="433"/>
      <c r="X58" s="633">
        <v>5</v>
      </c>
      <c r="Y58" s="632" t="s">
        <v>74</v>
      </c>
      <c r="Z58" s="289"/>
      <c r="AA58" s="633">
        <v>5</v>
      </c>
      <c r="AB58" s="632" t="s">
        <v>74</v>
      </c>
      <c r="AC58" s="289"/>
      <c r="AD58" s="633">
        <v>5</v>
      </c>
      <c r="AE58" s="632" t="s">
        <v>74</v>
      </c>
      <c r="AF58" s="108"/>
      <c r="AG58" s="39">
        <v>5</v>
      </c>
      <c r="AH58" s="632" t="s">
        <v>74</v>
      </c>
      <c r="AI58" s="190"/>
      <c r="AJ58" s="39">
        <v>5</v>
      </c>
      <c r="AK58" s="632" t="s">
        <v>74</v>
      </c>
      <c r="AL58" s="190"/>
      <c r="AM58" s="703">
        <v>5</v>
      </c>
      <c r="AN58" s="632" t="s">
        <v>74</v>
      </c>
      <c r="AO58" s="289"/>
      <c r="AP58" s="633">
        <v>1</v>
      </c>
      <c r="AQ58" s="632" t="s">
        <v>73</v>
      </c>
      <c r="AR58" s="190"/>
      <c r="AS58" s="703">
        <v>1</v>
      </c>
      <c r="AT58" s="632" t="s">
        <v>73</v>
      </c>
      <c r="AU58" s="190"/>
      <c r="AV58" s="703">
        <v>1</v>
      </c>
      <c r="AW58" s="632" t="s">
        <v>73</v>
      </c>
      <c r="AX58" s="289"/>
      <c r="AY58" s="633">
        <v>5</v>
      </c>
      <c r="AZ58" s="632" t="s">
        <v>74</v>
      </c>
      <c r="BA58" s="289"/>
      <c r="BB58" s="633">
        <v>3</v>
      </c>
      <c r="BC58" s="632" t="s">
        <v>74</v>
      </c>
      <c r="BD58" s="289"/>
      <c r="BE58" s="154">
        <v>5</v>
      </c>
      <c r="BF58" s="632" t="s">
        <v>74</v>
      </c>
      <c r="BG58" s="289"/>
      <c r="BH58" s="633">
        <v>3</v>
      </c>
      <c r="BI58" s="632" t="s">
        <v>74</v>
      </c>
      <c r="BJ58" s="289"/>
      <c r="BK58" s="633">
        <v>5</v>
      </c>
      <c r="BL58" s="632" t="s">
        <v>74</v>
      </c>
      <c r="BM58" s="289"/>
      <c r="BN58" s="154">
        <v>5</v>
      </c>
      <c r="BO58" s="632" t="s">
        <v>73</v>
      </c>
      <c r="BP58" s="289"/>
      <c r="BQ58" s="633"/>
      <c r="BR58" s="632"/>
      <c r="BS58" s="289"/>
      <c r="BT58" s="633">
        <v>1</v>
      </c>
      <c r="BU58" s="632" t="s">
        <v>73</v>
      </c>
      <c r="BV58" s="289"/>
      <c r="BW58" s="633"/>
      <c r="BX58" s="632"/>
      <c r="BY58" s="289"/>
      <c r="BZ58" s="633">
        <v>1</v>
      </c>
      <c r="CA58" s="632" t="s">
        <v>73</v>
      </c>
      <c r="CB58" s="632"/>
      <c r="CC58" s="632">
        <v>1</v>
      </c>
      <c r="CD58" s="632" t="s">
        <v>73</v>
      </c>
      <c r="CE58" s="289"/>
      <c r="CF58" s="633">
        <v>3</v>
      </c>
      <c r="CG58" s="632" t="s">
        <v>74</v>
      </c>
      <c r="CH58" s="289"/>
      <c r="CI58" s="633">
        <v>3</v>
      </c>
      <c r="CJ58" s="632" t="s">
        <v>74</v>
      </c>
      <c r="CK58" s="289"/>
      <c r="CL58" s="633">
        <v>1</v>
      </c>
      <c r="CM58" s="632" t="s">
        <v>73</v>
      </c>
      <c r="CN58" s="289"/>
      <c r="CO58" s="633">
        <v>1</v>
      </c>
      <c r="CP58" s="632" t="s">
        <v>73</v>
      </c>
      <c r="CQ58" s="289"/>
      <c r="CR58" s="633">
        <v>1</v>
      </c>
      <c r="CS58" s="632" t="s">
        <v>73</v>
      </c>
      <c r="CT58" s="289"/>
      <c r="CU58" s="633">
        <v>1</v>
      </c>
      <c r="CV58" s="632" t="s">
        <v>73</v>
      </c>
      <c r="CW58" s="289"/>
      <c r="CX58" s="633">
        <v>1</v>
      </c>
      <c r="CY58" s="632" t="s">
        <v>73</v>
      </c>
      <c r="CZ58" s="289"/>
      <c r="DA58" s="633">
        <v>3</v>
      </c>
      <c r="DB58" s="632" t="s">
        <v>73</v>
      </c>
      <c r="DC58" s="289"/>
      <c r="DD58" s="633">
        <v>5</v>
      </c>
      <c r="DE58" s="632" t="s">
        <v>74</v>
      </c>
      <c r="DF58" s="289"/>
      <c r="DG58" s="633">
        <v>3</v>
      </c>
      <c r="DH58" s="632" t="s">
        <v>74</v>
      </c>
      <c r="DI58" s="289"/>
      <c r="DJ58" s="633">
        <v>5</v>
      </c>
      <c r="DK58" s="632" t="s">
        <v>74</v>
      </c>
      <c r="DL58" s="289"/>
      <c r="DM58" s="633">
        <v>5</v>
      </c>
      <c r="DN58" s="632" t="s">
        <v>73</v>
      </c>
      <c r="DO58" s="289"/>
      <c r="DP58" s="633">
        <v>5</v>
      </c>
      <c r="DQ58" s="632" t="s">
        <v>74</v>
      </c>
      <c r="DR58" s="289"/>
      <c r="DS58" s="633"/>
      <c r="DT58" s="632"/>
      <c r="DU58" s="289"/>
      <c r="DV58" s="633"/>
      <c r="DW58" s="632"/>
      <c r="DX58" s="190"/>
      <c r="DY58" s="703"/>
      <c r="DZ58" s="632"/>
      <c r="EA58" s="289"/>
      <c r="EB58" s="633">
        <v>4</v>
      </c>
      <c r="EC58" s="632" t="s">
        <v>74</v>
      </c>
      <c r="ED58" s="289"/>
      <c r="EE58" s="633"/>
      <c r="EF58" s="632"/>
      <c r="EG58" s="289"/>
      <c r="EH58" s="633">
        <v>3</v>
      </c>
      <c r="EI58" s="632" t="s">
        <v>73</v>
      </c>
      <c r="EJ58" s="289"/>
      <c r="EK58" s="633"/>
      <c r="EL58" s="632"/>
      <c r="EM58" s="289"/>
      <c r="EN58" s="633">
        <v>3</v>
      </c>
      <c r="EO58" s="632" t="s">
        <v>74</v>
      </c>
      <c r="EP58" s="289"/>
      <c r="EQ58" s="154">
        <v>5</v>
      </c>
      <c r="ER58" s="632" t="s">
        <v>74</v>
      </c>
      <c r="ES58" s="190"/>
      <c r="ET58" s="703"/>
      <c r="EU58" s="632"/>
      <c r="EV58" s="190"/>
      <c r="EW58" s="703"/>
      <c r="EX58" s="632"/>
      <c r="EY58" s="289"/>
      <c r="EZ58" s="633"/>
      <c r="FA58" s="632"/>
      <c r="FB58" s="289"/>
      <c r="FC58" s="154">
        <v>3</v>
      </c>
      <c r="FD58" s="632" t="s">
        <v>74</v>
      </c>
      <c r="FE58" s="289"/>
      <c r="FF58" s="502"/>
      <c r="FG58" s="68"/>
    </row>
    <row r="59" spans="1:163" ht="65.25" customHeight="1">
      <c r="A59" s="715" t="s">
        <v>170</v>
      </c>
      <c r="B59" s="672" t="s">
        <v>171</v>
      </c>
      <c r="C59" s="174"/>
      <c r="D59" s="103"/>
      <c r="E59" s="146"/>
      <c r="F59" s="633"/>
      <c r="G59" s="632"/>
      <c r="H59" s="289"/>
      <c r="I59" s="633"/>
      <c r="J59" s="632"/>
      <c r="K59" s="289"/>
      <c r="L59" s="633"/>
      <c r="M59" s="632"/>
      <c r="N59" s="289"/>
      <c r="O59" s="633"/>
      <c r="P59" s="632"/>
      <c r="Q59" s="289"/>
      <c r="R59" s="633">
        <v>3</v>
      </c>
      <c r="S59" s="632" t="s">
        <v>74</v>
      </c>
      <c r="T59" s="433"/>
      <c r="U59" s="720"/>
      <c r="V59" s="632"/>
      <c r="W59" s="433"/>
      <c r="X59" s="633">
        <v>5</v>
      </c>
      <c r="Y59" s="632" t="s">
        <v>74</v>
      </c>
      <c r="Z59" s="289"/>
      <c r="AA59" s="633">
        <v>3</v>
      </c>
      <c r="AB59" s="632" t="s">
        <v>73</v>
      </c>
      <c r="AC59" s="289"/>
      <c r="AD59" s="633"/>
      <c r="AE59" s="632"/>
      <c r="AF59" s="108"/>
      <c r="AG59" s="39">
        <v>5</v>
      </c>
      <c r="AH59" s="632" t="s">
        <v>74</v>
      </c>
      <c r="AI59" s="190"/>
      <c r="AJ59" s="39">
        <v>5</v>
      </c>
      <c r="AK59" s="632" t="s">
        <v>74</v>
      </c>
      <c r="AL59" s="190"/>
      <c r="AM59" s="703">
        <v>5</v>
      </c>
      <c r="AN59" s="632" t="s">
        <v>74</v>
      </c>
      <c r="AO59" s="289"/>
      <c r="AP59" s="633"/>
      <c r="AQ59" s="632"/>
      <c r="AR59" s="190"/>
      <c r="AS59" s="703"/>
      <c r="AT59" s="632"/>
      <c r="AU59" s="190"/>
      <c r="AV59" s="703">
        <v>3</v>
      </c>
      <c r="AW59" s="632" t="s">
        <v>74</v>
      </c>
      <c r="AX59" s="289"/>
      <c r="AY59" s="633">
        <v>5</v>
      </c>
      <c r="AZ59" s="632" t="s">
        <v>74</v>
      </c>
      <c r="BA59" s="289"/>
      <c r="BB59" s="633"/>
      <c r="BC59" s="632"/>
      <c r="BD59" s="289"/>
      <c r="BE59" s="633"/>
      <c r="BF59" s="632"/>
      <c r="BG59" s="289"/>
      <c r="BH59" s="633"/>
      <c r="BI59" s="632"/>
      <c r="BJ59" s="289"/>
      <c r="BK59" s="633"/>
      <c r="BL59" s="632"/>
      <c r="BM59" s="289"/>
      <c r="BN59" s="633"/>
      <c r="BO59" s="632"/>
      <c r="BP59" s="289"/>
      <c r="BQ59" s="633">
        <v>5</v>
      </c>
      <c r="BR59" s="632" t="s">
        <v>73</v>
      </c>
      <c r="BS59" s="289"/>
      <c r="BT59" s="633"/>
      <c r="BU59" s="632"/>
      <c r="BV59" s="289"/>
      <c r="BW59" s="633"/>
      <c r="BX59" s="632"/>
      <c r="BY59" s="289"/>
      <c r="BZ59" s="633"/>
      <c r="CA59" s="632"/>
      <c r="CB59" s="632"/>
      <c r="CC59" s="632">
        <v>3</v>
      </c>
      <c r="CD59" s="632" t="s">
        <v>74</v>
      </c>
      <c r="CE59" s="289"/>
      <c r="CF59" s="633"/>
      <c r="CG59" s="632"/>
      <c r="CH59" s="289"/>
      <c r="CI59" s="633">
        <v>1</v>
      </c>
      <c r="CJ59" s="632" t="s">
        <v>73</v>
      </c>
      <c r="CK59" s="289"/>
      <c r="CL59" s="633"/>
      <c r="CM59" s="632"/>
      <c r="CN59" s="289"/>
      <c r="CO59" s="633"/>
      <c r="CP59" s="632"/>
      <c r="CQ59" s="289"/>
      <c r="CR59" s="633"/>
      <c r="CS59" s="632"/>
      <c r="CT59" s="289"/>
      <c r="CU59" s="633">
        <v>3</v>
      </c>
      <c r="CV59" s="632" t="s">
        <v>74</v>
      </c>
      <c r="CW59" s="289"/>
      <c r="CX59" s="633">
        <v>1</v>
      </c>
      <c r="CY59" s="632" t="s">
        <v>73</v>
      </c>
      <c r="CZ59" s="289"/>
      <c r="DA59" s="633"/>
      <c r="DB59" s="632"/>
      <c r="DC59" s="289"/>
      <c r="DD59" s="633">
        <v>3</v>
      </c>
      <c r="DE59" s="632" t="s">
        <v>73</v>
      </c>
      <c r="DF59" s="289"/>
      <c r="DG59" s="633"/>
      <c r="DH59" s="632"/>
      <c r="DI59" s="289"/>
      <c r="DJ59" s="633">
        <v>3</v>
      </c>
      <c r="DK59" s="632" t="s">
        <v>74</v>
      </c>
      <c r="DL59" s="289"/>
      <c r="DM59" s="633"/>
      <c r="DN59" s="632"/>
      <c r="DO59" s="289"/>
      <c r="DP59" s="633">
        <v>3</v>
      </c>
      <c r="DQ59" s="632" t="s">
        <v>74</v>
      </c>
      <c r="DR59" s="289"/>
      <c r="DS59" s="633"/>
      <c r="DT59" s="632"/>
      <c r="DU59" s="289"/>
      <c r="DV59" s="633">
        <v>3</v>
      </c>
      <c r="DW59" s="632" t="s">
        <v>73</v>
      </c>
      <c r="DX59" s="190"/>
      <c r="DY59" s="703"/>
      <c r="DZ59" s="632"/>
      <c r="EA59" s="289"/>
      <c r="EB59" s="633">
        <v>3</v>
      </c>
      <c r="EC59" s="632" t="s">
        <v>73</v>
      </c>
      <c r="ED59" s="289"/>
      <c r="EE59" s="633"/>
      <c r="EF59" s="632"/>
      <c r="EG59" s="289"/>
      <c r="EH59" s="633">
        <v>4</v>
      </c>
      <c r="EI59" s="632" t="s">
        <v>74</v>
      </c>
      <c r="EJ59" s="289"/>
      <c r="EK59" s="633">
        <v>5</v>
      </c>
      <c r="EL59" s="632" t="s">
        <v>74</v>
      </c>
      <c r="EM59" s="289"/>
      <c r="EN59" s="633">
        <v>5</v>
      </c>
      <c r="EO59" s="632" t="s">
        <v>74</v>
      </c>
      <c r="EP59" s="289"/>
      <c r="EQ59" s="154">
        <v>5</v>
      </c>
      <c r="ER59" s="632" t="s">
        <v>74</v>
      </c>
      <c r="ES59" s="190"/>
      <c r="ET59" s="703"/>
      <c r="EU59" s="632"/>
      <c r="EV59" s="190"/>
      <c r="EW59" s="703"/>
      <c r="EX59" s="632"/>
      <c r="EY59" s="289"/>
      <c r="EZ59" s="633"/>
      <c r="FA59" s="632"/>
      <c r="FB59" s="289"/>
      <c r="FC59" s="154"/>
      <c r="FD59" s="632"/>
      <c r="FE59" s="289"/>
      <c r="FF59" s="502"/>
      <c r="FG59" s="68"/>
    </row>
    <row r="60" spans="1:163" ht="65.25" customHeight="1">
      <c r="A60" s="715" t="s">
        <v>172</v>
      </c>
      <c r="B60" s="672" t="s">
        <v>173</v>
      </c>
      <c r="C60" s="174">
        <v>4</v>
      </c>
      <c r="D60" s="103" t="s">
        <v>74</v>
      </c>
      <c r="E60" s="146"/>
      <c r="F60" s="633">
        <v>4</v>
      </c>
      <c r="G60" s="632" t="s">
        <v>74</v>
      </c>
      <c r="H60" s="289"/>
      <c r="I60" s="633">
        <v>5</v>
      </c>
      <c r="J60" s="632" t="s">
        <v>73</v>
      </c>
      <c r="K60" s="289"/>
      <c r="L60" s="633">
        <v>5</v>
      </c>
      <c r="M60" s="632" t="s">
        <v>73</v>
      </c>
      <c r="N60" s="289"/>
      <c r="O60" s="633">
        <v>5</v>
      </c>
      <c r="P60" s="632" t="s">
        <v>74</v>
      </c>
      <c r="Q60" s="289"/>
      <c r="R60" s="633"/>
      <c r="S60" s="632"/>
      <c r="T60" s="433"/>
      <c r="U60" s="720">
        <v>5</v>
      </c>
      <c r="V60" s="632" t="s">
        <v>74</v>
      </c>
      <c r="W60" s="433"/>
      <c r="X60" s="633">
        <v>5</v>
      </c>
      <c r="Y60" s="632" t="s">
        <v>74</v>
      </c>
      <c r="Z60" s="289"/>
      <c r="AA60" s="633"/>
      <c r="AB60" s="632"/>
      <c r="AC60" s="289"/>
      <c r="AD60" s="633">
        <v>5</v>
      </c>
      <c r="AE60" s="632" t="s">
        <v>74</v>
      </c>
      <c r="AF60" s="108"/>
      <c r="AG60" s="39">
        <v>5</v>
      </c>
      <c r="AH60" s="632" t="s">
        <v>74</v>
      </c>
      <c r="AI60" s="190"/>
      <c r="AJ60" s="39">
        <v>3</v>
      </c>
      <c r="AK60" s="632" t="s">
        <v>74</v>
      </c>
      <c r="AL60" s="190"/>
      <c r="AM60" s="703">
        <v>3</v>
      </c>
      <c r="AN60" s="632" t="s">
        <v>74</v>
      </c>
      <c r="AO60" s="289"/>
      <c r="AP60" s="633"/>
      <c r="AQ60" s="632"/>
      <c r="AR60" s="190"/>
      <c r="AS60" s="703">
        <v>3</v>
      </c>
      <c r="AT60" s="632" t="s">
        <v>73</v>
      </c>
      <c r="AU60" s="190"/>
      <c r="AV60" s="703">
        <v>3</v>
      </c>
      <c r="AW60" s="632" t="s">
        <v>74</v>
      </c>
      <c r="AX60" s="289"/>
      <c r="AY60" s="633">
        <v>3</v>
      </c>
      <c r="AZ60" s="632" t="s">
        <v>74</v>
      </c>
      <c r="BA60" s="289"/>
      <c r="BB60" s="633"/>
      <c r="BC60" s="632"/>
      <c r="BD60" s="289"/>
      <c r="BE60" s="633"/>
      <c r="BF60" s="632"/>
      <c r="BG60" s="289"/>
      <c r="BH60" s="633"/>
      <c r="BI60" s="632"/>
      <c r="BJ60" s="289"/>
      <c r="BK60" s="633"/>
      <c r="BL60" s="632"/>
      <c r="BM60" s="289"/>
      <c r="BN60" s="633"/>
      <c r="BO60" s="632"/>
      <c r="BP60" s="289"/>
      <c r="BQ60" s="633"/>
      <c r="BR60" s="632"/>
      <c r="BS60" s="289"/>
      <c r="BT60" s="633"/>
      <c r="BU60" s="632"/>
      <c r="BV60" s="289"/>
      <c r="BW60" s="633"/>
      <c r="BX60" s="632"/>
      <c r="BY60" s="289"/>
      <c r="BZ60" s="633">
        <v>1</v>
      </c>
      <c r="CA60" s="632" t="s">
        <v>73</v>
      </c>
      <c r="CB60" s="632"/>
      <c r="CC60" s="632">
        <v>1</v>
      </c>
      <c r="CD60" s="632" t="s">
        <v>74</v>
      </c>
      <c r="CE60" s="289"/>
      <c r="CF60" s="633">
        <v>3</v>
      </c>
      <c r="CG60" s="632" t="s">
        <v>74</v>
      </c>
      <c r="CH60" s="289"/>
      <c r="CI60" s="633"/>
      <c r="CJ60" s="632"/>
      <c r="CK60" s="289"/>
      <c r="CL60" s="633"/>
      <c r="CM60" s="632"/>
      <c r="CN60" s="289"/>
      <c r="CO60" s="633"/>
      <c r="CP60" s="632"/>
      <c r="CQ60" s="289"/>
      <c r="CR60" s="633">
        <v>3</v>
      </c>
      <c r="CS60" s="632" t="s">
        <v>73</v>
      </c>
      <c r="CT60" s="289"/>
      <c r="CU60" s="633">
        <v>3</v>
      </c>
      <c r="CV60" s="632" t="s">
        <v>74</v>
      </c>
      <c r="CW60" s="289"/>
      <c r="CX60" s="633">
        <v>1</v>
      </c>
      <c r="CY60" s="632" t="s">
        <v>73</v>
      </c>
      <c r="CZ60" s="289"/>
      <c r="DA60" s="633"/>
      <c r="DB60" s="632"/>
      <c r="DC60" s="289"/>
      <c r="DD60" s="633">
        <v>3</v>
      </c>
      <c r="DE60" s="632" t="s">
        <v>74</v>
      </c>
      <c r="DF60" s="289"/>
      <c r="DG60" s="633">
        <v>3</v>
      </c>
      <c r="DH60" s="632" t="s">
        <v>74</v>
      </c>
      <c r="DI60" s="289"/>
      <c r="DJ60" s="633"/>
      <c r="DK60" s="632"/>
      <c r="DL60" s="289"/>
      <c r="DM60" s="633"/>
      <c r="DN60" s="632"/>
      <c r="DO60" s="289"/>
      <c r="DP60" s="307">
        <v>3</v>
      </c>
      <c r="DQ60" s="632" t="s">
        <v>74</v>
      </c>
      <c r="DR60" s="289"/>
      <c r="DS60" s="633"/>
      <c r="DT60" s="632"/>
      <c r="DU60" s="289"/>
      <c r="DV60" s="633"/>
      <c r="DW60" s="632"/>
      <c r="DX60" s="190"/>
      <c r="DY60" s="703"/>
      <c r="DZ60" s="632"/>
      <c r="EA60" s="289"/>
      <c r="EB60" s="633">
        <v>4</v>
      </c>
      <c r="EC60" s="632" t="s">
        <v>73</v>
      </c>
      <c r="ED60" s="289"/>
      <c r="EE60" s="633"/>
      <c r="EF60" s="632"/>
      <c r="EG60" s="289"/>
      <c r="EH60" s="633">
        <v>4</v>
      </c>
      <c r="EI60" s="632" t="s">
        <v>73</v>
      </c>
      <c r="EJ60" s="289"/>
      <c r="EK60" s="633">
        <v>2</v>
      </c>
      <c r="EL60" s="632" t="s">
        <v>73</v>
      </c>
      <c r="EM60" s="289"/>
      <c r="EN60" s="633">
        <v>5</v>
      </c>
      <c r="EO60" s="632" t="s">
        <v>74</v>
      </c>
      <c r="EP60" s="289"/>
      <c r="EQ60" s="154">
        <v>5</v>
      </c>
      <c r="ER60" s="632" t="s">
        <v>74</v>
      </c>
      <c r="ES60" s="190"/>
      <c r="ET60" s="703"/>
      <c r="EU60" s="632"/>
      <c r="EV60" s="190"/>
      <c r="EW60" s="703"/>
      <c r="EX60" s="632"/>
      <c r="EY60" s="289"/>
      <c r="EZ60" s="633"/>
      <c r="FA60" s="632"/>
      <c r="FB60" s="289"/>
      <c r="FC60" s="154">
        <v>3</v>
      </c>
      <c r="FD60" s="632" t="s">
        <v>74</v>
      </c>
      <c r="FE60" s="289"/>
      <c r="FF60" s="502"/>
      <c r="FG60" s="68"/>
    </row>
    <row r="61" spans="1:163" ht="65.25" customHeight="1">
      <c r="A61" s="715" t="s">
        <v>174</v>
      </c>
      <c r="B61" s="672" t="s">
        <v>175</v>
      </c>
      <c r="C61" s="174"/>
      <c r="D61" s="103"/>
      <c r="E61" s="146"/>
      <c r="F61" s="633"/>
      <c r="G61" s="632"/>
      <c r="H61" s="289"/>
      <c r="I61" s="633"/>
      <c r="J61" s="632"/>
      <c r="K61" s="289"/>
      <c r="L61" s="633"/>
      <c r="M61" s="632"/>
      <c r="N61" s="289"/>
      <c r="O61" s="633">
        <v>3</v>
      </c>
      <c r="P61" s="632" t="s">
        <v>74</v>
      </c>
      <c r="Q61" s="289"/>
      <c r="R61" s="633">
        <v>3</v>
      </c>
      <c r="S61" s="632" t="s">
        <v>74</v>
      </c>
      <c r="T61" s="433"/>
      <c r="U61" s="720">
        <v>5</v>
      </c>
      <c r="V61" s="632" t="s">
        <v>74</v>
      </c>
      <c r="W61" s="433"/>
      <c r="X61" s="633"/>
      <c r="Y61" s="632"/>
      <c r="Z61" s="289"/>
      <c r="AA61" s="633">
        <v>3</v>
      </c>
      <c r="AB61" s="632" t="s">
        <v>73</v>
      </c>
      <c r="AC61" s="289"/>
      <c r="AD61" s="633"/>
      <c r="AE61" s="632"/>
      <c r="AF61" s="108"/>
      <c r="AG61" s="39">
        <v>5</v>
      </c>
      <c r="AH61" s="632" t="s">
        <v>74</v>
      </c>
      <c r="AI61" s="190"/>
      <c r="AJ61" s="39">
        <v>3</v>
      </c>
      <c r="AK61" s="632" t="s">
        <v>73</v>
      </c>
      <c r="AL61" s="190"/>
      <c r="AM61" s="703"/>
      <c r="AN61" s="632"/>
      <c r="AO61" s="289"/>
      <c r="AP61" s="633">
        <v>1</v>
      </c>
      <c r="AQ61" s="632" t="s">
        <v>73</v>
      </c>
      <c r="AR61" s="190"/>
      <c r="AS61" s="703">
        <v>1</v>
      </c>
      <c r="AT61" s="632" t="s">
        <v>73</v>
      </c>
      <c r="AU61" s="190"/>
      <c r="AV61" s="703">
        <v>1</v>
      </c>
      <c r="AW61" s="632" t="s">
        <v>73</v>
      </c>
      <c r="AX61" s="289"/>
      <c r="AY61" s="633">
        <v>3</v>
      </c>
      <c r="AZ61" s="632" t="s">
        <v>73</v>
      </c>
      <c r="BA61" s="289"/>
      <c r="BB61" s="633"/>
      <c r="BC61" s="632"/>
      <c r="BD61" s="289"/>
      <c r="BE61" s="633"/>
      <c r="BF61" s="632"/>
      <c r="BG61" s="289"/>
      <c r="BH61" s="633"/>
      <c r="BI61" s="632"/>
      <c r="BJ61" s="289"/>
      <c r="BK61" s="633"/>
      <c r="BL61" s="632"/>
      <c r="BM61" s="289"/>
      <c r="BN61" s="633"/>
      <c r="BO61" s="632"/>
      <c r="BP61" s="289"/>
      <c r="BQ61" s="633">
        <v>1</v>
      </c>
      <c r="BR61" s="632" t="s">
        <v>73</v>
      </c>
      <c r="BS61" s="289"/>
      <c r="BT61" s="633"/>
      <c r="BU61" s="632"/>
      <c r="BV61" s="289"/>
      <c r="BW61" s="633"/>
      <c r="BX61" s="632"/>
      <c r="BY61" s="289"/>
      <c r="BZ61" s="633">
        <v>1</v>
      </c>
      <c r="CA61" s="632" t="s">
        <v>73</v>
      </c>
      <c r="CB61" s="632"/>
      <c r="CC61" s="632">
        <v>3</v>
      </c>
      <c r="CD61" s="632" t="s">
        <v>74</v>
      </c>
      <c r="CE61" s="289"/>
      <c r="CF61" s="633"/>
      <c r="CG61" s="632"/>
      <c r="CH61" s="289"/>
      <c r="CI61" s="633">
        <v>1</v>
      </c>
      <c r="CJ61" s="632" t="s">
        <v>73</v>
      </c>
      <c r="CK61" s="289"/>
      <c r="CL61" s="633">
        <v>5</v>
      </c>
      <c r="CM61" s="632" t="s">
        <v>74</v>
      </c>
      <c r="CN61" s="289"/>
      <c r="CO61" s="633">
        <v>1</v>
      </c>
      <c r="CP61" s="632" t="s">
        <v>73</v>
      </c>
      <c r="CQ61" s="289"/>
      <c r="CR61" s="633">
        <v>1</v>
      </c>
      <c r="CS61" s="632" t="s">
        <v>73</v>
      </c>
      <c r="CT61" s="289"/>
      <c r="CU61" s="633">
        <v>1</v>
      </c>
      <c r="CV61" s="632" t="s">
        <v>73</v>
      </c>
      <c r="CW61" s="289"/>
      <c r="CX61" s="633">
        <v>1</v>
      </c>
      <c r="CY61" s="632" t="s">
        <v>73</v>
      </c>
      <c r="CZ61" s="289"/>
      <c r="DA61" s="633"/>
      <c r="DB61" s="632"/>
      <c r="DC61" s="289"/>
      <c r="DD61" s="633">
        <v>3</v>
      </c>
      <c r="DE61" s="632" t="s">
        <v>73</v>
      </c>
      <c r="DF61" s="289"/>
      <c r="DG61" s="633"/>
      <c r="DH61" s="632"/>
      <c r="DI61" s="289"/>
      <c r="DJ61" s="633">
        <v>5</v>
      </c>
      <c r="DK61" s="632" t="s">
        <v>73</v>
      </c>
      <c r="DL61" s="289"/>
      <c r="DM61" s="633">
        <v>5</v>
      </c>
      <c r="DN61" s="632" t="s">
        <v>73</v>
      </c>
      <c r="DO61" s="289"/>
      <c r="DP61" s="633">
        <v>5</v>
      </c>
      <c r="DQ61" s="632" t="s">
        <v>74</v>
      </c>
      <c r="DR61" s="289"/>
      <c r="DS61" s="633"/>
      <c r="DT61" s="632"/>
      <c r="DU61" s="289"/>
      <c r="DV61" s="633"/>
      <c r="DW61" s="632"/>
      <c r="DX61" s="190"/>
      <c r="DY61" s="703"/>
      <c r="DZ61" s="632"/>
      <c r="EA61" s="289"/>
      <c r="EB61" s="633">
        <v>4</v>
      </c>
      <c r="EC61" s="632" t="s">
        <v>74</v>
      </c>
      <c r="ED61" s="289"/>
      <c r="EE61" s="633"/>
      <c r="EF61" s="632"/>
      <c r="EG61" s="289"/>
      <c r="EH61" s="633">
        <v>4</v>
      </c>
      <c r="EI61" s="632" t="s">
        <v>73</v>
      </c>
      <c r="EJ61" s="289"/>
      <c r="EK61" s="633">
        <v>5</v>
      </c>
      <c r="EL61" s="632" t="s">
        <v>74</v>
      </c>
      <c r="EM61" s="289"/>
      <c r="EN61" s="633">
        <v>5</v>
      </c>
      <c r="EO61" s="632" t="s">
        <v>74</v>
      </c>
      <c r="EP61" s="289"/>
      <c r="EQ61" s="154">
        <v>5</v>
      </c>
      <c r="ER61" s="632" t="s">
        <v>74</v>
      </c>
      <c r="ES61" s="190"/>
      <c r="ET61" s="703"/>
      <c r="EU61" s="632"/>
      <c r="EV61" s="190"/>
      <c r="EW61" s="703"/>
      <c r="EX61" s="632"/>
      <c r="EY61" s="289"/>
      <c r="EZ61" s="633"/>
      <c r="FA61" s="632"/>
      <c r="FB61" s="289"/>
      <c r="FC61" s="154"/>
      <c r="FD61" s="632"/>
      <c r="FE61" s="289"/>
      <c r="FF61" s="502"/>
      <c r="FG61" s="68"/>
    </row>
    <row r="62" spans="1:163" ht="17.25" customHeight="1">
      <c r="A62" s="307"/>
      <c r="B62" s="309" t="s">
        <v>176</v>
      </c>
      <c r="C62" s="317"/>
      <c r="D62" s="716"/>
      <c r="E62" s="224"/>
      <c r="F62" s="424"/>
      <c r="G62" s="406"/>
      <c r="H62" s="609"/>
      <c r="I62" s="424"/>
      <c r="J62" s="406"/>
      <c r="K62" s="609"/>
      <c r="L62" s="424"/>
      <c r="M62" s="406"/>
      <c r="N62" s="609"/>
      <c r="O62" s="424"/>
      <c r="P62" s="406"/>
      <c r="Q62" s="609"/>
      <c r="R62" s="424"/>
      <c r="S62" s="406"/>
      <c r="T62" s="140"/>
      <c r="U62" s="349"/>
      <c r="V62" s="406"/>
      <c r="W62" s="140"/>
      <c r="X62" s="424"/>
      <c r="Y62" s="406"/>
      <c r="Z62" s="609"/>
      <c r="AA62" s="424"/>
      <c r="AB62" s="406"/>
      <c r="AC62" s="609"/>
      <c r="AD62" s="424"/>
      <c r="AE62" s="406"/>
      <c r="AF62" s="179"/>
      <c r="AG62" s="355"/>
      <c r="AH62" s="406"/>
      <c r="AI62" s="162"/>
      <c r="AJ62" s="355"/>
      <c r="AK62" s="406"/>
      <c r="AL62" s="162"/>
      <c r="AM62" s="355"/>
      <c r="AN62" s="406"/>
      <c r="AO62" s="609"/>
      <c r="AP62" s="424"/>
      <c r="AQ62" s="406"/>
      <c r="AR62" s="162"/>
      <c r="AS62" s="355"/>
      <c r="AT62" s="406"/>
      <c r="AU62" s="162"/>
      <c r="AV62" s="355"/>
      <c r="AW62" s="406"/>
      <c r="AX62" s="609"/>
      <c r="AY62" s="424"/>
      <c r="AZ62" s="406"/>
      <c r="BA62" s="609"/>
      <c r="BB62" s="424"/>
      <c r="BC62" s="406"/>
      <c r="BD62" s="609"/>
      <c r="BE62" s="424"/>
      <c r="BF62" s="406"/>
      <c r="BG62" s="609"/>
      <c r="BH62" s="424"/>
      <c r="BI62" s="406"/>
      <c r="BJ62" s="609"/>
      <c r="BK62" s="424"/>
      <c r="BL62" s="406"/>
      <c r="BM62" s="609"/>
      <c r="BN62" s="424"/>
      <c r="BO62" s="406"/>
      <c r="BP62" s="609"/>
      <c r="BQ62" s="424"/>
      <c r="BR62" s="406"/>
      <c r="BS62" s="609"/>
      <c r="BT62" s="424"/>
      <c r="BU62" s="406"/>
      <c r="BV62" s="609"/>
      <c r="BW62" s="424"/>
      <c r="BX62" s="406"/>
      <c r="BY62" s="609"/>
      <c r="BZ62" s="424"/>
      <c r="CA62" s="406"/>
      <c r="CB62" s="406"/>
      <c r="CC62" s="406"/>
      <c r="CD62" s="406"/>
      <c r="CE62" s="609"/>
      <c r="CF62" s="424"/>
      <c r="CG62" s="406"/>
      <c r="CH62" s="609"/>
      <c r="CI62" s="424"/>
      <c r="CJ62" s="406"/>
      <c r="CK62" s="609"/>
      <c r="CL62" s="424"/>
      <c r="CM62" s="406"/>
      <c r="CN62" s="609"/>
      <c r="CO62" s="424"/>
      <c r="CP62" s="406"/>
      <c r="CQ62" s="609"/>
      <c r="CR62" s="424"/>
      <c r="CS62" s="406"/>
      <c r="CT62" s="609"/>
      <c r="CU62" s="424"/>
      <c r="CV62" s="406"/>
      <c r="CW62" s="609"/>
      <c r="CX62" s="424"/>
      <c r="CY62" s="406"/>
      <c r="CZ62" s="609"/>
      <c r="DA62" s="424"/>
      <c r="DB62" s="406"/>
      <c r="DC62" s="609"/>
      <c r="DD62" s="424"/>
      <c r="DE62" s="406"/>
      <c r="DF62" s="609"/>
      <c r="DG62" s="424"/>
      <c r="DH62" s="406"/>
      <c r="DI62" s="609"/>
      <c r="DJ62" s="424"/>
      <c r="DK62" s="406"/>
      <c r="DL62" s="609"/>
      <c r="DM62" s="424"/>
      <c r="DN62" s="406"/>
      <c r="DO62" s="609"/>
      <c r="DP62" s="424"/>
      <c r="DQ62" s="406"/>
      <c r="DR62" s="609"/>
      <c r="DS62" s="424"/>
      <c r="DT62" s="406"/>
      <c r="DU62" s="609"/>
      <c r="DV62" s="424"/>
      <c r="DW62" s="406"/>
      <c r="DX62" s="162"/>
      <c r="DY62" s="355"/>
      <c r="DZ62" s="406"/>
      <c r="EA62" s="609"/>
      <c r="EB62" s="424"/>
      <c r="EC62" s="406"/>
      <c r="ED62" s="609"/>
      <c r="EE62" s="424"/>
      <c r="EF62" s="406"/>
      <c r="EG62" s="609"/>
      <c r="EH62" s="424"/>
      <c r="EI62" s="406"/>
      <c r="EJ62" s="609"/>
      <c r="EK62" s="424"/>
      <c r="EL62" s="406"/>
      <c r="EM62" s="609"/>
      <c r="EN62" s="424"/>
      <c r="EO62" s="406"/>
      <c r="EP62" s="609"/>
      <c r="EQ62" s="424"/>
      <c r="ER62" s="406"/>
      <c r="ES62" s="162"/>
      <c r="ET62" s="355"/>
      <c r="EU62" s="406"/>
      <c r="EV62" s="162"/>
      <c r="EW62" s="355"/>
      <c r="EX62" s="406"/>
      <c r="EY62" s="609"/>
      <c r="EZ62" s="424"/>
      <c r="FA62" s="406"/>
      <c r="FB62" s="609"/>
      <c r="FC62" s="424"/>
      <c r="FD62" s="406"/>
      <c r="FE62" s="609"/>
      <c r="FF62" s="502"/>
      <c r="FG62" s="68"/>
    </row>
    <row r="63" spans="1:163" ht="29.25" customHeight="1">
      <c r="A63" s="307"/>
      <c r="B63" s="202" t="s">
        <v>177</v>
      </c>
      <c r="C63" s="524"/>
      <c r="D63" s="216"/>
      <c r="E63" s="100"/>
      <c r="F63" s="36"/>
      <c r="G63" s="287"/>
      <c r="H63" s="422"/>
      <c r="I63" s="36"/>
      <c r="J63" s="287"/>
      <c r="K63" s="422"/>
      <c r="L63" s="36"/>
      <c r="M63" s="287"/>
      <c r="N63" s="422"/>
      <c r="O63" s="36"/>
      <c r="P63" s="287"/>
      <c r="Q63" s="422"/>
      <c r="R63" s="36"/>
      <c r="S63" s="287"/>
      <c r="T63" s="272"/>
      <c r="U63" s="652"/>
      <c r="V63" s="287"/>
      <c r="W63" s="272"/>
      <c r="X63" s="36"/>
      <c r="Y63" s="287"/>
      <c r="Z63" s="422"/>
      <c r="AA63" s="36"/>
      <c r="AB63" s="287"/>
      <c r="AC63" s="422"/>
      <c r="AD63" s="36"/>
      <c r="AE63" s="287"/>
      <c r="AF63" s="182"/>
      <c r="AG63" s="496"/>
      <c r="AH63" s="287"/>
      <c r="AI63" s="399"/>
      <c r="AJ63" s="496"/>
      <c r="AK63" s="287"/>
      <c r="AL63" s="399"/>
      <c r="AM63" s="496"/>
      <c r="AN63" s="287"/>
      <c r="AO63" s="422"/>
      <c r="AP63" s="36"/>
      <c r="AQ63" s="287"/>
      <c r="AR63" s="399"/>
      <c r="AS63" s="496"/>
      <c r="AT63" s="287"/>
      <c r="AU63" s="399"/>
      <c r="AV63" s="496"/>
      <c r="AW63" s="287"/>
      <c r="AX63" s="422"/>
      <c r="AY63" s="36"/>
      <c r="AZ63" s="287"/>
      <c r="BA63" s="422"/>
      <c r="BB63" s="36"/>
      <c r="BC63" s="287"/>
      <c r="BD63" s="422"/>
      <c r="BE63" s="36"/>
      <c r="BF63" s="287"/>
      <c r="BG63" s="422"/>
      <c r="BH63" s="36"/>
      <c r="BI63" s="287"/>
      <c r="BJ63" s="422"/>
      <c r="BK63" s="36"/>
      <c r="BL63" s="287"/>
      <c r="BM63" s="422"/>
      <c r="BN63" s="36"/>
      <c r="BO63" s="287"/>
      <c r="BP63" s="422"/>
      <c r="BQ63" s="36"/>
      <c r="BR63" s="287"/>
      <c r="BS63" s="422"/>
      <c r="BT63" s="36"/>
      <c r="BU63" s="287"/>
      <c r="BV63" s="422"/>
      <c r="BW63" s="36"/>
      <c r="BX63" s="287"/>
      <c r="BY63" s="422"/>
      <c r="BZ63" s="36"/>
      <c r="CA63" s="287"/>
      <c r="CB63" s="287"/>
      <c r="CC63" s="287"/>
      <c r="CD63" s="287"/>
      <c r="CE63" s="422"/>
      <c r="CF63" s="36"/>
      <c r="CG63" s="287"/>
      <c r="CH63" s="422"/>
      <c r="CI63" s="36"/>
      <c r="CJ63" s="287"/>
      <c r="CK63" s="422"/>
      <c r="CL63" s="36"/>
      <c r="CM63" s="287"/>
      <c r="CN63" s="422"/>
      <c r="CO63" s="36"/>
      <c r="CP63" s="287"/>
      <c r="CQ63" s="422"/>
      <c r="CR63" s="36"/>
      <c r="CS63" s="287"/>
      <c r="CT63" s="422"/>
      <c r="CU63" s="36"/>
      <c r="CV63" s="287"/>
      <c r="CW63" s="422"/>
      <c r="CX63" s="36"/>
      <c r="CY63" s="287"/>
      <c r="CZ63" s="422"/>
      <c r="DA63" s="36"/>
      <c r="DB63" s="287"/>
      <c r="DC63" s="422"/>
      <c r="DD63" s="36"/>
      <c r="DE63" s="287"/>
      <c r="DF63" s="422"/>
      <c r="DG63" s="36"/>
      <c r="DH63" s="287"/>
      <c r="DI63" s="422"/>
      <c r="DJ63" s="36"/>
      <c r="DK63" s="287"/>
      <c r="DL63" s="422"/>
      <c r="DM63" s="36"/>
      <c r="DN63" s="287"/>
      <c r="DO63" s="422"/>
      <c r="DP63" s="36"/>
      <c r="DQ63" s="287"/>
      <c r="DR63" s="422"/>
      <c r="DS63" s="36"/>
      <c r="DT63" s="287"/>
      <c r="DU63" s="422"/>
      <c r="DV63" s="36"/>
      <c r="DW63" s="287"/>
      <c r="DX63" s="399"/>
      <c r="DY63" s="496"/>
      <c r="DZ63" s="287"/>
      <c r="EA63" s="422"/>
      <c r="EB63" s="36"/>
      <c r="EC63" s="287"/>
      <c r="ED63" s="422"/>
      <c r="EE63" s="36"/>
      <c r="EF63" s="287"/>
      <c r="EG63" s="422"/>
      <c r="EH63" s="36"/>
      <c r="EI63" s="287"/>
      <c r="EJ63" s="422"/>
      <c r="EK63" s="36"/>
      <c r="EL63" s="287"/>
      <c r="EM63" s="422"/>
      <c r="EN63" s="36"/>
      <c r="EO63" s="287"/>
      <c r="EP63" s="422"/>
      <c r="EQ63" s="36"/>
      <c r="ER63" s="287"/>
      <c r="ES63" s="399"/>
      <c r="ET63" s="496"/>
      <c r="EU63" s="287"/>
      <c r="EV63" s="399"/>
      <c r="EW63" s="496"/>
      <c r="EX63" s="287"/>
      <c r="EY63" s="422"/>
      <c r="EZ63" s="36"/>
      <c r="FA63" s="287"/>
      <c r="FB63" s="422"/>
      <c r="FC63" s="36"/>
      <c r="FD63" s="287"/>
      <c r="FE63" s="422"/>
      <c r="FF63" s="502"/>
      <c r="FG63" s="68"/>
    </row>
    <row r="64" spans="1:163" ht="65.25" customHeight="1">
      <c r="A64" s="715" t="s">
        <v>178</v>
      </c>
      <c r="B64" s="96" t="s">
        <v>179</v>
      </c>
      <c r="C64" s="174"/>
      <c r="D64" s="103"/>
      <c r="E64" s="146"/>
      <c r="F64" s="633"/>
      <c r="G64" s="632"/>
      <c r="H64" s="289"/>
      <c r="I64" s="633"/>
      <c r="J64" s="632"/>
      <c r="K64" s="289"/>
      <c r="L64" s="633"/>
      <c r="M64" s="632"/>
      <c r="N64" s="289"/>
      <c r="O64" s="633"/>
      <c r="P64" s="632"/>
      <c r="Q64" s="289"/>
      <c r="R64" s="633"/>
      <c r="S64" s="632"/>
      <c r="T64" s="433"/>
      <c r="U64" s="720"/>
      <c r="V64" s="632"/>
      <c r="W64" s="433"/>
      <c r="X64" s="633"/>
      <c r="Y64" s="632"/>
      <c r="Z64" s="289"/>
      <c r="AA64" s="633"/>
      <c r="AB64" s="632"/>
      <c r="AC64" s="289"/>
      <c r="AD64" s="633"/>
      <c r="AE64" s="632"/>
      <c r="AF64" s="108"/>
      <c r="AG64" s="39">
        <v>5</v>
      </c>
      <c r="AH64" s="632" t="s">
        <v>74</v>
      </c>
      <c r="AI64" s="190"/>
      <c r="AJ64" s="703">
        <v>5</v>
      </c>
      <c r="AK64" s="632" t="s">
        <v>74</v>
      </c>
      <c r="AL64" s="190"/>
      <c r="AM64" s="703"/>
      <c r="AN64" s="632"/>
      <c r="AO64" s="289"/>
      <c r="AP64" s="633">
        <v>5</v>
      </c>
      <c r="AQ64" s="632" t="s">
        <v>74</v>
      </c>
      <c r="AR64" s="190"/>
      <c r="AS64" s="703"/>
      <c r="AT64" s="632"/>
      <c r="AU64" s="190"/>
      <c r="AV64" s="703">
        <v>5</v>
      </c>
      <c r="AW64" s="632" t="s">
        <v>74</v>
      </c>
      <c r="AX64" s="289"/>
      <c r="AY64" s="154">
        <v>5</v>
      </c>
      <c r="AZ64" s="632" t="s">
        <v>74</v>
      </c>
      <c r="BA64" s="289"/>
      <c r="BB64" s="633">
        <v>1</v>
      </c>
      <c r="BC64" s="632" t="s">
        <v>74</v>
      </c>
      <c r="BD64" s="289"/>
      <c r="BE64" s="633"/>
      <c r="BF64" s="632"/>
      <c r="BG64" s="289"/>
      <c r="BH64" s="633">
        <v>1</v>
      </c>
      <c r="BI64" s="632" t="s">
        <v>74</v>
      </c>
      <c r="BJ64" s="289"/>
      <c r="BK64" s="633">
        <v>5</v>
      </c>
      <c r="BL64" s="632" t="s">
        <v>74</v>
      </c>
      <c r="BM64" s="289"/>
      <c r="BN64" s="154">
        <v>5</v>
      </c>
      <c r="BO64" s="632" t="s">
        <v>73</v>
      </c>
      <c r="BP64" s="289"/>
      <c r="BQ64" s="633">
        <v>5</v>
      </c>
      <c r="BR64" s="632" t="s">
        <v>74</v>
      </c>
      <c r="BS64" s="289"/>
      <c r="BT64" s="633">
        <v>3</v>
      </c>
      <c r="BU64" s="632" t="s">
        <v>73</v>
      </c>
      <c r="BV64" s="289"/>
      <c r="BW64" s="633"/>
      <c r="BX64" s="632"/>
      <c r="BY64" s="289"/>
      <c r="BZ64" s="633">
        <v>5</v>
      </c>
      <c r="CA64" s="632" t="s">
        <v>74</v>
      </c>
      <c r="CB64" s="632"/>
      <c r="CC64" s="632">
        <v>5</v>
      </c>
      <c r="CD64" s="632" t="s">
        <v>74</v>
      </c>
      <c r="CE64" s="289"/>
      <c r="CF64" s="633"/>
      <c r="CG64" s="632"/>
      <c r="CH64" s="289"/>
      <c r="CI64" s="633">
        <v>5</v>
      </c>
      <c r="CJ64" s="632" t="s">
        <v>74</v>
      </c>
      <c r="CK64" s="289"/>
      <c r="CL64" s="633">
        <v>3</v>
      </c>
      <c r="CM64" s="632" t="s">
        <v>74</v>
      </c>
      <c r="CN64" s="289"/>
      <c r="CO64" s="633">
        <v>5</v>
      </c>
      <c r="CP64" s="632" t="s">
        <v>74</v>
      </c>
      <c r="CQ64" s="289"/>
      <c r="CR64" s="633"/>
      <c r="CS64" s="632"/>
      <c r="CT64" s="289"/>
      <c r="CU64" s="633">
        <v>5</v>
      </c>
      <c r="CV64" s="632" t="s">
        <v>74</v>
      </c>
      <c r="CW64" s="289"/>
      <c r="CX64" s="633">
        <v>1</v>
      </c>
      <c r="CY64" s="632" t="s">
        <v>73</v>
      </c>
      <c r="CZ64" s="289"/>
      <c r="DA64" s="633">
        <v>3</v>
      </c>
      <c r="DB64" s="632" t="s">
        <v>74</v>
      </c>
      <c r="DC64" s="289"/>
      <c r="DD64" s="633">
        <v>5</v>
      </c>
      <c r="DE64" s="632" t="s">
        <v>74</v>
      </c>
      <c r="DF64" s="289"/>
      <c r="DG64" s="633"/>
      <c r="DH64" s="632"/>
      <c r="DI64" s="289"/>
      <c r="DJ64" s="633">
        <v>5</v>
      </c>
      <c r="DK64" s="632" t="s">
        <v>74</v>
      </c>
      <c r="DL64" s="289"/>
      <c r="DM64" s="633">
        <v>5</v>
      </c>
      <c r="DN64" s="632" t="s">
        <v>74</v>
      </c>
      <c r="DO64" s="289"/>
      <c r="DP64" s="633">
        <v>5</v>
      </c>
      <c r="DQ64" s="632" t="s">
        <v>74</v>
      </c>
      <c r="DR64" s="289"/>
      <c r="DS64" s="633"/>
      <c r="DT64" s="632"/>
      <c r="DU64" s="289"/>
      <c r="DV64" s="633"/>
      <c r="DW64" s="632"/>
      <c r="DX64" s="190"/>
      <c r="DY64" s="703"/>
      <c r="DZ64" s="632"/>
      <c r="EA64" s="289"/>
      <c r="EB64" s="633">
        <v>3</v>
      </c>
      <c r="EC64" s="632" t="s">
        <v>74</v>
      </c>
      <c r="ED64" s="289"/>
      <c r="EE64" s="633"/>
      <c r="EF64" s="632"/>
      <c r="EG64" s="289"/>
      <c r="EH64" s="633">
        <v>5</v>
      </c>
      <c r="EI64" s="632" t="s">
        <v>74</v>
      </c>
      <c r="EJ64" s="289"/>
      <c r="EK64" s="633">
        <v>5</v>
      </c>
      <c r="EL64" s="632" t="s">
        <v>74</v>
      </c>
      <c r="EM64" s="289"/>
      <c r="EN64" s="633">
        <v>4</v>
      </c>
      <c r="EO64" s="632" t="s">
        <v>74</v>
      </c>
      <c r="EP64" s="289"/>
      <c r="EQ64" s="154">
        <v>5</v>
      </c>
      <c r="ER64" s="632" t="s">
        <v>74</v>
      </c>
      <c r="ES64" s="190"/>
      <c r="ET64" s="703"/>
      <c r="EU64" s="632"/>
      <c r="EV64" s="190"/>
      <c r="EW64" s="703"/>
      <c r="EX64" s="632"/>
      <c r="EY64" s="289"/>
      <c r="EZ64" s="633"/>
      <c r="FA64" s="632"/>
      <c r="FB64" s="289"/>
      <c r="FC64" s="154">
        <v>3</v>
      </c>
      <c r="FD64" s="632" t="s">
        <v>74</v>
      </c>
      <c r="FE64" s="289"/>
      <c r="FF64" s="502"/>
      <c r="FG64" s="68"/>
    </row>
    <row r="65" spans="1:163" ht="65.25" customHeight="1">
      <c r="A65" s="715" t="s">
        <v>180</v>
      </c>
      <c r="B65" s="96" t="s">
        <v>181</v>
      </c>
      <c r="C65" s="174"/>
      <c r="D65" s="103"/>
      <c r="E65" s="146"/>
      <c r="F65" s="633"/>
      <c r="G65" s="632"/>
      <c r="H65" s="289"/>
      <c r="I65" s="633">
        <v>3</v>
      </c>
      <c r="J65" s="632" t="s">
        <v>74</v>
      </c>
      <c r="K65" s="289"/>
      <c r="L65" s="633"/>
      <c r="M65" s="632"/>
      <c r="N65" s="289"/>
      <c r="O65" s="633"/>
      <c r="P65" s="632"/>
      <c r="Q65" s="289"/>
      <c r="R65" s="633"/>
      <c r="S65" s="632"/>
      <c r="T65" s="433"/>
      <c r="U65" s="720"/>
      <c r="V65" s="632"/>
      <c r="W65" s="433"/>
      <c r="X65" s="633"/>
      <c r="Y65" s="632"/>
      <c r="Z65" s="289"/>
      <c r="AA65" s="633">
        <v>2</v>
      </c>
      <c r="AB65" s="632" t="s">
        <v>73</v>
      </c>
      <c r="AC65" s="289"/>
      <c r="AD65" s="633"/>
      <c r="AE65" s="632"/>
      <c r="AF65" s="108"/>
      <c r="AG65" s="39">
        <v>3</v>
      </c>
      <c r="AH65" s="632" t="s">
        <v>74</v>
      </c>
      <c r="AI65" s="190"/>
      <c r="AJ65" s="39">
        <v>3</v>
      </c>
      <c r="AK65" s="632" t="s">
        <v>73</v>
      </c>
      <c r="AL65" s="190"/>
      <c r="AM65" s="703"/>
      <c r="AN65" s="632"/>
      <c r="AO65" s="289"/>
      <c r="AP65" s="633"/>
      <c r="AQ65" s="632"/>
      <c r="AR65" s="190"/>
      <c r="AS65" s="703"/>
      <c r="AT65" s="632"/>
      <c r="AU65" s="190"/>
      <c r="AV65" s="703"/>
      <c r="AW65" s="632"/>
      <c r="AX65" s="289"/>
      <c r="AY65" s="633">
        <v>3</v>
      </c>
      <c r="AZ65" s="632" t="s">
        <v>73</v>
      </c>
      <c r="BA65" s="289"/>
      <c r="BB65" s="633"/>
      <c r="BC65" s="632"/>
      <c r="BD65" s="289"/>
      <c r="BE65" s="633"/>
      <c r="BF65" s="632"/>
      <c r="BG65" s="289"/>
      <c r="BH65" s="633"/>
      <c r="BI65" s="632"/>
      <c r="BJ65" s="289"/>
      <c r="BK65" s="633"/>
      <c r="BL65" s="632"/>
      <c r="BM65" s="289"/>
      <c r="BN65" s="154"/>
      <c r="BO65" s="632"/>
      <c r="BP65" s="289"/>
      <c r="BQ65" s="633">
        <v>1</v>
      </c>
      <c r="BR65" s="632" t="s">
        <v>74</v>
      </c>
      <c r="BS65" s="289"/>
      <c r="BT65" s="633"/>
      <c r="BU65" s="632"/>
      <c r="BV65" s="289"/>
      <c r="BW65" s="633"/>
      <c r="BX65" s="632"/>
      <c r="BY65" s="289"/>
      <c r="BZ65" s="633">
        <v>1</v>
      </c>
      <c r="CA65" s="632" t="s">
        <v>74</v>
      </c>
      <c r="CB65" s="632"/>
      <c r="CC65" s="632">
        <v>3</v>
      </c>
      <c r="CD65" s="632" t="s">
        <v>74</v>
      </c>
      <c r="CE65" s="289"/>
      <c r="CF65" s="633"/>
      <c r="CG65" s="632"/>
      <c r="CH65" s="289"/>
      <c r="CI65" s="633">
        <v>5</v>
      </c>
      <c r="CJ65" s="632" t="s">
        <v>74</v>
      </c>
      <c r="CK65" s="289"/>
      <c r="CL65" s="633"/>
      <c r="CM65" s="632"/>
      <c r="CN65" s="289"/>
      <c r="CO65" s="633">
        <v>1</v>
      </c>
      <c r="CP65" s="632" t="s">
        <v>73</v>
      </c>
      <c r="CQ65" s="289"/>
      <c r="CR65" s="633">
        <v>1</v>
      </c>
      <c r="CS65" s="632" t="s">
        <v>73</v>
      </c>
      <c r="CT65" s="289"/>
      <c r="CU65" s="633"/>
      <c r="CV65" s="632"/>
      <c r="CW65" s="289"/>
      <c r="CX65" s="633">
        <v>1</v>
      </c>
      <c r="CY65" s="632" t="s">
        <v>73</v>
      </c>
      <c r="CZ65" s="289"/>
      <c r="DA65" s="633">
        <v>3</v>
      </c>
      <c r="DB65" s="632" t="s">
        <v>74</v>
      </c>
      <c r="DC65" s="289"/>
      <c r="DD65" s="633">
        <v>3</v>
      </c>
      <c r="DE65" s="632" t="s">
        <v>74</v>
      </c>
      <c r="DF65" s="289"/>
      <c r="DG65" s="633"/>
      <c r="DH65" s="632"/>
      <c r="DI65" s="289"/>
      <c r="DJ65" s="633">
        <v>5</v>
      </c>
      <c r="DK65" s="632" t="s">
        <v>74</v>
      </c>
      <c r="DL65" s="289"/>
      <c r="DM65" s="633"/>
      <c r="DN65" s="632"/>
      <c r="DO65" s="289"/>
      <c r="DP65" s="633"/>
      <c r="DQ65" s="632"/>
      <c r="DR65" s="289"/>
      <c r="DS65" s="633"/>
      <c r="DT65" s="632"/>
      <c r="DU65" s="289"/>
      <c r="DV65" s="633"/>
      <c r="DW65" s="632"/>
      <c r="DX65" s="190"/>
      <c r="DY65" s="703"/>
      <c r="DZ65" s="632"/>
      <c r="EA65" s="289"/>
      <c r="EB65" s="633">
        <v>3</v>
      </c>
      <c r="EC65" s="632" t="s">
        <v>73</v>
      </c>
      <c r="ED65" s="289"/>
      <c r="EE65" s="633"/>
      <c r="EF65" s="632"/>
      <c r="EG65" s="289"/>
      <c r="EH65" s="633">
        <v>5</v>
      </c>
      <c r="EI65" s="632" t="s">
        <v>74</v>
      </c>
      <c r="EJ65" s="289"/>
      <c r="EK65" s="633">
        <v>3</v>
      </c>
      <c r="EL65" s="632" t="s">
        <v>74</v>
      </c>
      <c r="EM65" s="289"/>
      <c r="EN65" s="633">
        <v>2</v>
      </c>
      <c r="EO65" s="632" t="s">
        <v>73</v>
      </c>
      <c r="EP65" s="289"/>
      <c r="EQ65" s="154">
        <v>3</v>
      </c>
      <c r="ER65" s="632" t="s">
        <v>74</v>
      </c>
      <c r="ES65" s="190"/>
      <c r="ET65" s="703"/>
      <c r="EU65" s="632"/>
      <c r="EV65" s="190"/>
      <c r="EW65" s="703" t="s">
        <v>74</v>
      </c>
      <c r="EX65" s="632">
        <v>3</v>
      </c>
      <c r="EY65" s="289"/>
      <c r="EZ65" s="633" t="s">
        <v>74</v>
      </c>
      <c r="FA65" s="632">
        <v>3</v>
      </c>
      <c r="FB65" s="289"/>
      <c r="FC65" s="154">
        <v>3</v>
      </c>
      <c r="FD65" s="632" t="s">
        <v>73</v>
      </c>
      <c r="FE65" s="289"/>
      <c r="FF65" s="502"/>
      <c r="FG65" s="68"/>
    </row>
    <row r="66" spans="1:163" ht="65.25" customHeight="1">
      <c r="A66" s="715" t="s">
        <v>182</v>
      </c>
      <c r="B66" s="96" t="s">
        <v>183</v>
      </c>
      <c r="C66" s="174"/>
      <c r="D66" s="103"/>
      <c r="E66" s="146"/>
      <c r="F66" s="633"/>
      <c r="G66" s="632"/>
      <c r="H66" s="289"/>
      <c r="I66" s="633"/>
      <c r="J66" s="632"/>
      <c r="K66" s="289"/>
      <c r="L66" s="633"/>
      <c r="M66" s="632"/>
      <c r="N66" s="289"/>
      <c r="O66" s="633"/>
      <c r="P66" s="632"/>
      <c r="Q66" s="289"/>
      <c r="R66" s="633"/>
      <c r="S66" s="632"/>
      <c r="T66" s="433"/>
      <c r="U66" s="720"/>
      <c r="V66" s="632"/>
      <c r="W66" s="433"/>
      <c r="X66" s="633"/>
      <c r="Y66" s="632"/>
      <c r="Z66" s="289"/>
      <c r="AA66" s="633">
        <v>2</v>
      </c>
      <c r="AB66" s="632" t="s">
        <v>73</v>
      </c>
      <c r="AC66" s="289"/>
      <c r="AD66" s="633"/>
      <c r="AE66" s="632"/>
      <c r="AF66" s="108"/>
      <c r="AG66" s="39">
        <v>5</v>
      </c>
      <c r="AH66" s="632" t="s">
        <v>74</v>
      </c>
      <c r="AI66" s="190"/>
      <c r="AJ66" s="39">
        <v>5</v>
      </c>
      <c r="AK66" s="632" t="s">
        <v>74</v>
      </c>
      <c r="AL66" s="190"/>
      <c r="AM66" s="703"/>
      <c r="AN66" s="632"/>
      <c r="AO66" s="289"/>
      <c r="AP66" s="633">
        <v>5</v>
      </c>
      <c r="AQ66" s="632" t="s">
        <v>74</v>
      </c>
      <c r="AR66" s="190"/>
      <c r="AS66" s="703"/>
      <c r="AT66" s="632"/>
      <c r="AU66" s="190"/>
      <c r="AV66" s="703">
        <v>5</v>
      </c>
      <c r="AW66" s="632" t="s">
        <v>74</v>
      </c>
      <c r="AX66" s="289"/>
      <c r="AY66" s="633">
        <v>5</v>
      </c>
      <c r="AZ66" s="632" t="s">
        <v>74</v>
      </c>
      <c r="BA66" s="289"/>
      <c r="BB66" s="633"/>
      <c r="BC66" s="632"/>
      <c r="BD66" s="289"/>
      <c r="BE66" s="154">
        <v>5</v>
      </c>
      <c r="BF66" s="632" t="s">
        <v>74</v>
      </c>
      <c r="BG66" s="289"/>
      <c r="BH66" s="633"/>
      <c r="BI66" s="632"/>
      <c r="BJ66" s="289"/>
      <c r="BK66" s="633"/>
      <c r="BL66" s="632"/>
      <c r="BM66" s="289"/>
      <c r="BN66" s="154">
        <v>5</v>
      </c>
      <c r="BO66" s="632" t="s">
        <v>73</v>
      </c>
      <c r="BP66" s="289"/>
      <c r="BQ66" s="633">
        <v>5</v>
      </c>
      <c r="BR66" s="632" t="s">
        <v>74</v>
      </c>
      <c r="BS66" s="289"/>
      <c r="BT66" s="633"/>
      <c r="BU66" s="632"/>
      <c r="BV66" s="289"/>
      <c r="BW66" s="633"/>
      <c r="BX66" s="632"/>
      <c r="BY66" s="289"/>
      <c r="BZ66" s="633">
        <v>3</v>
      </c>
      <c r="CA66" s="632" t="s">
        <v>74</v>
      </c>
      <c r="CB66" s="632"/>
      <c r="CC66" s="632">
        <v>5</v>
      </c>
      <c r="CD66" s="632" t="s">
        <v>74</v>
      </c>
      <c r="CE66" s="289"/>
      <c r="CF66" s="633"/>
      <c r="CG66" s="632"/>
      <c r="CH66" s="289"/>
      <c r="CI66" s="633">
        <v>5</v>
      </c>
      <c r="CJ66" s="632" t="s">
        <v>74</v>
      </c>
      <c r="CK66" s="289"/>
      <c r="CL66" s="633"/>
      <c r="CM66" s="632"/>
      <c r="CN66" s="289"/>
      <c r="CO66" s="633">
        <v>5</v>
      </c>
      <c r="CP66" s="632" t="s">
        <v>74</v>
      </c>
      <c r="CQ66" s="289"/>
      <c r="CR66" s="633"/>
      <c r="CS66" s="632"/>
      <c r="CT66" s="289"/>
      <c r="CU66" s="633">
        <v>5</v>
      </c>
      <c r="CV66" s="632" t="s">
        <v>74</v>
      </c>
      <c r="CW66" s="289"/>
      <c r="CX66" s="633">
        <v>1</v>
      </c>
      <c r="CY66" s="632" t="s">
        <v>73</v>
      </c>
      <c r="CZ66" s="289"/>
      <c r="DA66" s="633">
        <v>5</v>
      </c>
      <c r="DB66" s="632" t="s">
        <v>74</v>
      </c>
      <c r="DC66" s="289"/>
      <c r="DD66" s="633">
        <v>3</v>
      </c>
      <c r="DE66" s="632" t="s">
        <v>74</v>
      </c>
      <c r="DF66" s="289"/>
      <c r="DG66" s="633"/>
      <c r="DH66" s="632"/>
      <c r="DI66" s="289"/>
      <c r="DJ66" s="633">
        <v>5</v>
      </c>
      <c r="DK66" s="632" t="s">
        <v>74</v>
      </c>
      <c r="DL66" s="289"/>
      <c r="DM66" s="633">
        <v>5</v>
      </c>
      <c r="DN66" s="632" t="s">
        <v>74</v>
      </c>
      <c r="DO66" s="289"/>
      <c r="DP66" s="633">
        <v>5</v>
      </c>
      <c r="DQ66" s="632" t="s">
        <v>74</v>
      </c>
      <c r="DR66" s="289"/>
      <c r="DS66" s="633"/>
      <c r="DT66" s="632"/>
      <c r="DU66" s="289"/>
      <c r="DV66" s="633"/>
      <c r="DW66" s="632"/>
      <c r="DX66" s="190"/>
      <c r="DY66" s="703"/>
      <c r="DZ66" s="632"/>
      <c r="EA66" s="289"/>
      <c r="EB66" s="633">
        <v>4</v>
      </c>
      <c r="EC66" s="632" t="s">
        <v>73</v>
      </c>
      <c r="ED66" s="289"/>
      <c r="EE66" s="633"/>
      <c r="EF66" s="632"/>
      <c r="EG66" s="289"/>
      <c r="EH66" s="633">
        <v>4</v>
      </c>
      <c r="EI66" s="632" t="s">
        <v>73</v>
      </c>
      <c r="EJ66" s="289"/>
      <c r="EK66" s="633">
        <v>5</v>
      </c>
      <c r="EL66" s="632" t="s">
        <v>74</v>
      </c>
      <c r="EM66" s="289"/>
      <c r="EN66" s="633">
        <v>3</v>
      </c>
      <c r="EO66" s="632" t="s">
        <v>74</v>
      </c>
      <c r="EP66" s="289"/>
      <c r="EQ66" s="154">
        <v>5</v>
      </c>
      <c r="ER66" s="632" t="s">
        <v>74</v>
      </c>
      <c r="ES66" s="190"/>
      <c r="ET66" s="703"/>
      <c r="EU66" s="632"/>
      <c r="EV66" s="190"/>
      <c r="EW66" s="703"/>
      <c r="EX66" s="632"/>
      <c r="EY66" s="289"/>
      <c r="EZ66" s="633"/>
      <c r="FA66" s="632"/>
      <c r="FB66" s="289"/>
      <c r="FC66" s="154">
        <v>3</v>
      </c>
      <c r="FD66" s="632" t="s">
        <v>73</v>
      </c>
      <c r="FE66" s="289"/>
      <c r="FF66" s="502"/>
      <c r="FG66" s="68"/>
    </row>
    <row r="67" spans="1:163" ht="65.25" customHeight="1">
      <c r="A67" s="715" t="s">
        <v>184</v>
      </c>
      <c r="B67" s="672" t="s">
        <v>185</v>
      </c>
      <c r="C67" s="174"/>
      <c r="D67" s="103"/>
      <c r="E67" s="146"/>
      <c r="F67" s="633"/>
      <c r="G67" s="632"/>
      <c r="H67" s="289"/>
      <c r="I67" s="633"/>
      <c r="J67" s="632"/>
      <c r="K67" s="289"/>
      <c r="L67" s="633"/>
      <c r="M67" s="632"/>
      <c r="N67" s="289"/>
      <c r="O67" s="633"/>
      <c r="P67" s="632"/>
      <c r="Q67" s="289"/>
      <c r="R67" s="633">
        <v>3</v>
      </c>
      <c r="S67" s="632" t="s">
        <v>74</v>
      </c>
      <c r="T67" s="433"/>
      <c r="U67" s="720"/>
      <c r="V67" s="632"/>
      <c r="W67" s="433"/>
      <c r="X67" s="633"/>
      <c r="Y67" s="632"/>
      <c r="Z67" s="289"/>
      <c r="AA67" s="633">
        <v>4</v>
      </c>
      <c r="AB67" s="632" t="s">
        <v>74</v>
      </c>
      <c r="AC67" s="289"/>
      <c r="AD67" s="633"/>
      <c r="AE67" s="632"/>
      <c r="AF67" s="108"/>
      <c r="AG67" s="39">
        <v>5</v>
      </c>
      <c r="AH67" s="632" t="s">
        <v>74</v>
      </c>
      <c r="AI67" s="190"/>
      <c r="AJ67" s="39">
        <v>5</v>
      </c>
      <c r="AK67" s="632" t="s">
        <v>74</v>
      </c>
      <c r="AL67" s="190"/>
      <c r="AM67" s="703"/>
      <c r="AN67" s="632"/>
      <c r="AO67" s="289"/>
      <c r="AP67" s="633">
        <v>5</v>
      </c>
      <c r="AQ67" s="632" t="s">
        <v>73</v>
      </c>
      <c r="AR67" s="190"/>
      <c r="AS67" s="703"/>
      <c r="AT67" s="632"/>
      <c r="AU67" s="190"/>
      <c r="AV67" s="703"/>
      <c r="AW67" s="632"/>
      <c r="AX67" s="289"/>
      <c r="AY67" s="633">
        <v>5</v>
      </c>
      <c r="AZ67" s="632" t="s">
        <v>74</v>
      </c>
      <c r="BA67" s="289"/>
      <c r="BB67" s="633"/>
      <c r="BC67" s="632"/>
      <c r="BD67" s="289"/>
      <c r="BE67" s="633"/>
      <c r="BF67" s="632"/>
      <c r="BG67" s="289"/>
      <c r="BH67" s="633"/>
      <c r="BI67" s="632"/>
      <c r="BJ67" s="289"/>
      <c r="BK67" s="633">
        <v>3</v>
      </c>
      <c r="BL67" s="632" t="s">
        <v>74</v>
      </c>
      <c r="BM67" s="289"/>
      <c r="BN67" s="154">
        <v>5</v>
      </c>
      <c r="BO67" s="632" t="s">
        <v>73</v>
      </c>
      <c r="BP67" s="289"/>
      <c r="BQ67" s="633">
        <v>5</v>
      </c>
      <c r="BR67" s="632" t="s">
        <v>74</v>
      </c>
      <c r="BS67" s="289"/>
      <c r="BT67" s="633"/>
      <c r="BU67" s="632"/>
      <c r="BV67" s="289"/>
      <c r="BW67" s="633"/>
      <c r="BX67" s="632"/>
      <c r="BY67" s="289"/>
      <c r="BZ67" s="633">
        <v>3</v>
      </c>
      <c r="CA67" s="632" t="s">
        <v>74</v>
      </c>
      <c r="CB67" s="632"/>
      <c r="CC67" s="632">
        <v>5</v>
      </c>
      <c r="CD67" s="632" t="s">
        <v>74</v>
      </c>
      <c r="CE67" s="289"/>
      <c r="CF67" s="633"/>
      <c r="CG67" s="632"/>
      <c r="CH67" s="289"/>
      <c r="CI67" s="633">
        <v>5</v>
      </c>
      <c r="CJ67" s="632" t="s">
        <v>74</v>
      </c>
      <c r="CK67" s="289"/>
      <c r="CL67" s="633"/>
      <c r="CM67" s="632"/>
      <c r="CN67" s="289"/>
      <c r="CO67" s="633">
        <v>5</v>
      </c>
      <c r="CP67" s="632" t="s">
        <v>73</v>
      </c>
      <c r="CQ67" s="289"/>
      <c r="CR67" s="633"/>
      <c r="CS67" s="632"/>
      <c r="CT67" s="289"/>
      <c r="CU67" s="633"/>
      <c r="CV67" s="632"/>
      <c r="CW67" s="289"/>
      <c r="CX67" s="633">
        <v>1</v>
      </c>
      <c r="CY67" s="632" t="s">
        <v>73</v>
      </c>
      <c r="CZ67" s="289"/>
      <c r="DA67" s="633"/>
      <c r="DB67" s="632"/>
      <c r="DC67" s="289"/>
      <c r="DD67" s="633">
        <v>4</v>
      </c>
      <c r="DE67" s="632" t="s">
        <v>74</v>
      </c>
      <c r="DF67" s="289"/>
      <c r="DG67" s="633"/>
      <c r="DH67" s="632"/>
      <c r="DI67" s="289"/>
      <c r="DJ67" s="633">
        <v>5</v>
      </c>
      <c r="DK67" s="632" t="s">
        <v>73</v>
      </c>
      <c r="DL67" s="289"/>
      <c r="DM67" s="633">
        <v>5</v>
      </c>
      <c r="DN67" s="632" t="s">
        <v>73</v>
      </c>
      <c r="DO67" s="289"/>
      <c r="DP67" s="633"/>
      <c r="DQ67" s="632"/>
      <c r="DR67" s="289"/>
      <c r="DS67" s="633"/>
      <c r="DT67" s="632"/>
      <c r="DU67" s="289"/>
      <c r="DV67" s="633"/>
      <c r="DW67" s="632"/>
      <c r="DX67" s="190"/>
      <c r="DY67" s="703"/>
      <c r="DZ67" s="632"/>
      <c r="EA67" s="289"/>
      <c r="EB67" s="633">
        <v>4</v>
      </c>
      <c r="EC67" s="632" t="s">
        <v>74</v>
      </c>
      <c r="ED67" s="289"/>
      <c r="EE67" s="633"/>
      <c r="EF67" s="632"/>
      <c r="EG67" s="289"/>
      <c r="EH67" s="633">
        <v>4</v>
      </c>
      <c r="EI67" s="632" t="s">
        <v>73</v>
      </c>
      <c r="EJ67" s="289"/>
      <c r="EK67" s="633">
        <v>5</v>
      </c>
      <c r="EL67" s="632" t="s">
        <v>74</v>
      </c>
      <c r="EM67" s="289"/>
      <c r="EN67" s="633">
        <v>5</v>
      </c>
      <c r="EO67" s="632" t="s">
        <v>74</v>
      </c>
      <c r="EP67" s="289"/>
      <c r="EQ67" s="154">
        <v>5</v>
      </c>
      <c r="ER67" s="632" t="s">
        <v>74</v>
      </c>
      <c r="ES67" s="190"/>
      <c r="ET67" s="703"/>
      <c r="EU67" s="632"/>
      <c r="EV67" s="190"/>
      <c r="EW67" s="703">
        <v>1</v>
      </c>
      <c r="EX67" s="632" t="s">
        <v>73</v>
      </c>
      <c r="EY67" s="289"/>
      <c r="EZ67" s="633">
        <v>1</v>
      </c>
      <c r="FA67" s="632" t="s">
        <v>73</v>
      </c>
      <c r="FB67" s="289"/>
      <c r="FC67" s="154">
        <v>3</v>
      </c>
      <c r="FD67" s="632" t="s">
        <v>74</v>
      </c>
      <c r="FE67" s="289"/>
      <c r="FF67" s="502"/>
      <c r="FG67" s="68"/>
    </row>
    <row r="68" spans="1:163" ht="17.25" customHeight="1">
      <c r="A68" s="307"/>
      <c r="B68" s="712" t="s">
        <v>186</v>
      </c>
      <c r="C68" s="572"/>
      <c r="D68" s="361"/>
      <c r="E68" s="126"/>
      <c r="F68" s="457"/>
      <c r="G68" s="586"/>
      <c r="H68" s="320"/>
      <c r="I68" s="457"/>
      <c r="J68" s="586"/>
      <c r="K68" s="320"/>
      <c r="L68" s="457"/>
      <c r="M68" s="586"/>
      <c r="N68" s="320"/>
      <c r="O68" s="457"/>
      <c r="P68" s="586"/>
      <c r="Q68" s="320"/>
      <c r="R68" s="457"/>
      <c r="S68" s="586"/>
      <c r="T68" s="500"/>
      <c r="U68" s="260"/>
      <c r="V68" s="586"/>
      <c r="W68" s="500"/>
      <c r="X68" s="457"/>
      <c r="Y68" s="586"/>
      <c r="Z68" s="320"/>
      <c r="AA68" s="457"/>
      <c r="AB68" s="586"/>
      <c r="AC68" s="320"/>
      <c r="AD68" s="457"/>
      <c r="AE68" s="586"/>
      <c r="AF68" s="493"/>
      <c r="AG68" s="217"/>
      <c r="AH68" s="586"/>
      <c r="AI68" s="624"/>
      <c r="AJ68" s="217"/>
      <c r="AK68" s="586"/>
      <c r="AL68" s="624"/>
      <c r="AM68" s="217"/>
      <c r="AN68" s="586"/>
      <c r="AO68" s="320"/>
      <c r="AP68" s="457"/>
      <c r="AQ68" s="586"/>
      <c r="AR68" s="624"/>
      <c r="AS68" s="217"/>
      <c r="AT68" s="586"/>
      <c r="AU68" s="624"/>
      <c r="AV68" s="217"/>
      <c r="AW68" s="586"/>
      <c r="AX68" s="320"/>
      <c r="AY68" s="457"/>
      <c r="AZ68" s="586"/>
      <c r="BA68" s="320"/>
      <c r="BB68" s="457"/>
      <c r="BC68" s="586"/>
      <c r="BD68" s="320"/>
      <c r="BE68" s="457"/>
      <c r="BF68" s="586"/>
      <c r="BG68" s="320"/>
      <c r="BH68" s="457"/>
      <c r="BI68" s="586"/>
      <c r="BJ68" s="320"/>
      <c r="BK68" s="457"/>
      <c r="BL68" s="586"/>
      <c r="BM68" s="320"/>
      <c r="BN68" s="457"/>
      <c r="BO68" s="586"/>
      <c r="BP68" s="320"/>
      <c r="BQ68" s="457"/>
      <c r="BR68" s="586"/>
      <c r="BS68" s="320"/>
      <c r="BT68" s="457"/>
      <c r="BU68" s="586"/>
      <c r="BV68" s="320"/>
      <c r="BW68" s="457"/>
      <c r="BX68" s="586"/>
      <c r="BY68" s="320"/>
      <c r="BZ68" s="457"/>
      <c r="CA68" s="586"/>
      <c r="CB68" s="586"/>
      <c r="CC68" s="586"/>
      <c r="CD68" s="586"/>
      <c r="CE68" s="320"/>
      <c r="CF68" s="457"/>
      <c r="CG68" s="586"/>
      <c r="CH68" s="320"/>
      <c r="CI68" s="457"/>
      <c r="CJ68" s="586"/>
      <c r="CK68" s="320"/>
      <c r="CL68" s="457"/>
      <c r="CM68" s="586"/>
      <c r="CN68" s="320"/>
      <c r="CO68" s="457"/>
      <c r="CP68" s="586"/>
      <c r="CQ68" s="320"/>
      <c r="CR68" s="457"/>
      <c r="CS68" s="586"/>
      <c r="CT68" s="320"/>
      <c r="CU68" s="457"/>
      <c r="CV68" s="586"/>
      <c r="CW68" s="320"/>
      <c r="CX68" s="457"/>
      <c r="CY68" s="586"/>
      <c r="CZ68" s="320"/>
      <c r="DA68" s="457"/>
      <c r="DB68" s="586"/>
      <c r="DC68" s="320"/>
      <c r="DD68" s="457"/>
      <c r="DE68" s="586"/>
      <c r="DF68" s="320"/>
      <c r="DG68" s="457"/>
      <c r="DH68" s="586"/>
      <c r="DI68" s="320"/>
      <c r="DJ68" s="457"/>
      <c r="DK68" s="586"/>
      <c r="DL68" s="320"/>
      <c r="DM68" s="457"/>
      <c r="DN68" s="586"/>
      <c r="DO68" s="320"/>
      <c r="DP68" s="457"/>
      <c r="DQ68" s="586"/>
      <c r="DR68" s="320"/>
      <c r="DS68" s="457"/>
      <c r="DT68" s="586"/>
      <c r="DU68" s="320"/>
      <c r="DV68" s="457"/>
      <c r="DW68" s="586"/>
      <c r="DX68" s="624"/>
      <c r="DY68" s="217"/>
      <c r="DZ68" s="586"/>
      <c r="EA68" s="320"/>
      <c r="EB68" s="457"/>
      <c r="EC68" s="586"/>
      <c r="ED68" s="320"/>
      <c r="EE68" s="457"/>
      <c r="EF68" s="586"/>
      <c r="EG68" s="320"/>
      <c r="EH68" s="457"/>
      <c r="EI68" s="586"/>
      <c r="EJ68" s="320"/>
      <c r="EK68" s="457"/>
      <c r="EL68" s="586"/>
      <c r="EM68" s="320"/>
      <c r="EN68" s="457"/>
      <c r="EO68" s="586"/>
      <c r="EP68" s="320"/>
      <c r="EQ68" s="457"/>
      <c r="ER68" s="586"/>
      <c r="ES68" s="624"/>
      <c r="ET68" s="217"/>
      <c r="EU68" s="586"/>
      <c r="EV68" s="624"/>
      <c r="EW68" s="217"/>
      <c r="EX68" s="586"/>
      <c r="EY68" s="320"/>
      <c r="EZ68" s="457"/>
      <c r="FA68" s="586"/>
      <c r="FB68" s="320"/>
      <c r="FC68" s="457"/>
      <c r="FD68" s="586"/>
      <c r="FE68" s="320"/>
      <c r="FF68" s="502"/>
      <c r="FG68" s="68"/>
    </row>
    <row r="69" spans="1:163" ht="29.25" customHeight="1">
      <c r="A69" s="307"/>
      <c r="B69" s="414" t="s">
        <v>187</v>
      </c>
      <c r="C69" s="244"/>
      <c r="D69" s="607"/>
      <c r="E69" s="628"/>
      <c r="F69" s="261"/>
      <c r="G69" s="73"/>
      <c r="H69" s="172"/>
      <c r="I69" s="261"/>
      <c r="J69" s="73"/>
      <c r="K69" s="172"/>
      <c r="L69" s="261"/>
      <c r="M69" s="73"/>
      <c r="N69" s="172"/>
      <c r="O69" s="261"/>
      <c r="P69" s="73"/>
      <c r="Q69" s="172"/>
      <c r="R69" s="261"/>
      <c r="S69" s="73"/>
      <c r="T69" s="499"/>
      <c r="U69" s="288"/>
      <c r="V69" s="73"/>
      <c r="W69" s="499"/>
      <c r="X69" s="261"/>
      <c r="Y69" s="73"/>
      <c r="Z69" s="172"/>
      <c r="AA69" s="261"/>
      <c r="AB69" s="73"/>
      <c r="AC69" s="172"/>
      <c r="AD69" s="261"/>
      <c r="AE69" s="73"/>
      <c r="AF69" s="257"/>
      <c r="AG69" s="167"/>
      <c r="AH69" s="73"/>
      <c r="AI69" s="248"/>
      <c r="AJ69" s="167"/>
      <c r="AK69" s="73"/>
      <c r="AL69" s="248"/>
      <c r="AM69" s="167"/>
      <c r="AN69" s="73"/>
      <c r="AO69" s="172"/>
      <c r="AP69" s="261"/>
      <c r="AQ69" s="73"/>
      <c r="AR69" s="248"/>
      <c r="AS69" s="167"/>
      <c r="AT69" s="73"/>
      <c r="AU69" s="248"/>
      <c r="AV69" s="167"/>
      <c r="AW69" s="73"/>
      <c r="AX69" s="172"/>
      <c r="AY69" s="261"/>
      <c r="AZ69" s="73"/>
      <c r="BA69" s="172"/>
      <c r="BB69" s="261"/>
      <c r="BC69" s="73"/>
      <c r="BD69" s="172"/>
      <c r="BE69" s="261"/>
      <c r="BF69" s="73"/>
      <c r="BG69" s="172"/>
      <c r="BH69" s="261"/>
      <c r="BI69" s="73"/>
      <c r="BJ69" s="172"/>
      <c r="BK69" s="261"/>
      <c r="BL69" s="73"/>
      <c r="BM69" s="172"/>
      <c r="BN69" s="261"/>
      <c r="BO69" s="73"/>
      <c r="BP69" s="172"/>
      <c r="BQ69" s="261"/>
      <c r="BR69" s="73"/>
      <c r="BS69" s="172"/>
      <c r="BT69" s="261"/>
      <c r="BU69" s="73"/>
      <c r="BV69" s="172"/>
      <c r="BW69" s="261"/>
      <c r="BX69" s="73"/>
      <c r="BY69" s="172"/>
      <c r="BZ69" s="261"/>
      <c r="CA69" s="73"/>
      <c r="CB69" s="73"/>
      <c r="CC69" s="73"/>
      <c r="CD69" s="73"/>
      <c r="CE69" s="172"/>
      <c r="CF69" s="261"/>
      <c r="CG69" s="73"/>
      <c r="CH69" s="172"/>
      <c r="CI69" s="261"/>
      <c r="CJ69" s="73"/>
      <c r="CK69" s="172"/>
      <c r="CL69" s="261"/>
      <c r="CM69" s="73"/>
      <c r="CN69" s="172"/>
      <c r="CO69" s="261"/>
      <c r="CP69" s="73"/>
      <c r="CQ69" s="172"/>
      <c r="CR69" s="261"/>
      <c r="CS69" s="73"/>
      <c r="CT69" s="172"/>
      <c r="CU69" s="261"/>
      <c r="CV69" s="73"/>
      <c r="CW69" s="172"/>
      <c r="CX69" s="261"/>
      <c r="CY69" s="73"/>
      <c r="CZ69" s="172"/>
      <c r="DA69" s="261"/>
      <c r="DB69" s="73"/>
      <c r="DC69" s="172"/>
      <c r="DD69" s="261"/>
      <c r="DE69" s="73"/>
      <c r="DF69" s="172"/>
      <c r="DG69" s="261"/>
      <c r="DH69" s="73"/>
      <c r="DI69" s="172"/>
      <c r="DJ69" s="261"/>
      <c r="DK69" s="73"/>
      <c r="DL69" s="172"/>
      <c r="DM69" s="261"/>
      <c r="DN69" s="73"/>
      <c r="DO69" s="172"/>
      <c r="DP69" s="261"/>
      <c r="DQ69" s="73"/>
      <c r="DR69" s="172"/>
      <c r="DS69" s="261"/>
      <c r="DT69" s="73"/>
      <c r="DU69" s="172"/>
      <c r="DV69" s="261"/>
      <c r="DW69" s="73"/>
      <c r="DX69" s="248"/>
      <c r="DY69" s="167"/>
      <c r="DZ69" s="73"/>
      <c r="EA69" s="172"/>
      <c r="EB69" s="261"/>
      <c r="EC69" s="73"/>
      <c r="ED69" s="172"/>
      <c r="EE69" s="261"/>
      <c r="EF69" s="73"/>
      <c r="EG69" s="172"/>
      <c r="EH69" s="261"/>
      <c r="EI69" s="73"/>
      <c r="EJ69" s="172"/>
      <c r="EK69" s="261"/>
      <c r="EL69" s="73"/>
      <c r="EM69" s="172"/>
      <c r="EN69" s="261"/>
      <c r="EO69" s="73"/>
      <c r="EP69" s="172"/>
      <c r="EQ69" s="261"/>
      <c r="ER69" s="73"/>
      <c r="ES69" s="248"/>
      <c r="ET69" s="167"/>
      <c r="EU69" s="73"/>
      <c r="EV69" s="248"/>
      <c r="EW69" s="167"/>
      <c r="EX69" s="73"/>
      <c r="EY69" s="172"/>
      <c r="EZ69" s="261"/>
      <c r="FA69" s="73"/>
      <c r="FB69" s="172"/>
      <c r="FC69" s="261"/>
      <c r="FD69" s="73"/>
      <c r="FE69" s="172"/>
      <c r="FF69" s="502"/>
      <c r="FG69" s="68"/>
    </row>
    <row r="70" spans="1:163" ht="65.25" customHeight="1">
      <c r="A70" s="715" t="s">
        <v>188</v>
      </c>
      <c r="B70" s="96" t="s">
        <v>189</v>
      </c>
      <c r="C70" s="174">
        <v>4</v>
      </c>
      <c r="D70" s="103" t="s">
        <v>73</v>
      </c>
      <c r="E70" s="146"/>
      <c r="F70" s="633">
        <v>4</v>
      </c>
      <c r="G70" s="632" t="s">
        <v>73</v>
      </c>
      <c r="H70" s="289"/>
      <c r="I70" s="633">
        <v>5</v>
      </c>
      <c r="J70" s="632" t="s">
        <v>73</v>
      </c>
      <c r="K70" s="289"/>
      <c r="L70" s="633">
        <v>5</v>
      </c>
      <c r="M70" s="632" t="s">
        <v>73</v>
      </c>
      <c r="N70" s="289"/>
      <c r="O70" s="633">
        <v>5</v>
      </c>
      <c r="P70" s="632" t="s">
        <v>74</v>
      </c>
      <c r="Q70" s="289"/>
      <c r="R70" s="633"/>
      <c r="S70" s="632"/>
      <c r="T70" s="433"/>
      <c r="U70" s="720">
        <v>5</v>
      </c>
      <c r="V70" s="632" t="s">
        <v>74</v>
      </c>
      <c r="W70" s="433"/>
      <c r="X70" s="633"/>
      <c r="Y70" s="632"/>
      <c r="Z70" s="289"/>
      <c r="AA70" s="633">
        <v>3</v>
      </c>
      <c r="AB70" s="632" t="s">
        <v>73</v>
      </c>
      <c r="AC70" s="289"/>
      <c r="AD70" s="633">
        <v>5</v>
      </c>
      <c r="AE70" s="632" t="s">
        <v>74</v>
      </c>
      <c r="AF70" s="108"/>
      <c r="AG70" s="39">
        <v>5</v>
      </c>
      <c r="AH70" s="632" t="s">
        <v>74</v>
      </c>
      <c r="AI70" s="190"/>
      <c r="AJ70" s="39">
        <v>3</v>
      </c>
      <c r="AK70" s="632" t="s">
        <v>74</v>
      </c>
      <c r="AL70" s="190"/>
      <c r="AM70" s="703">
        <v>5</v>
      </c>
      <c r="AN70" s="632" t="s">
        <v>74</v>
      </c>
      <c r="AO70" s="289"/>
      <c r="AP70" s="633"/>
      <c r="AQ70" s="632"/>
      <c r="AR70" s="190"/>
      <c r="AS70" s="703">
        <v>1</v>
      </c>
      <c r="AT70" s="632" t="s">
        <v>73</v>
      </c>
      <c r="AU70" s="190"/>
      <c r="AV70" s="703">
        <v>1</v>
      </c>
      <c r="AW70" s="632" t="s">
        <v>73</v>
      </c>
      <c r="AX70" s="289"/>
      <c r="AY70" s="633">
        <v>5</v>
      </c>
      <c r="AZ70" s="632" t="s">
        <v>74</v>
      </c>
      <c r="BA70" s="289"/>
      <c r="BB70" s="633">
        <v>5</v>
      </c>
      <c r="BC70" s="632" t="s">
        <v>74</v>
      </c>
      <c r="BD70" s="289"/>
      <c r="BE70" s="154">
        <v>3</v>
      </c>
      <c r="BF70" s="632" t="s">
        <v>74</v>
      </c>
      <c r="BG70" s="289"/>
      <c r="BH70" s="633"/>
      <c r="BI70" s="632"/>
      <c r="BJ70" s="289"/>
      <c r="BK70" s="633">
        <v>5</v>
      </c>
      <c r="BL70" s="632" t="s">
        <v>74</v>
      </c>
      <c r="BM70" s="289"/>
      <c r="BN70" s="154">
        <v>4</v>
      </c>
      <c r="BO70" s="632" t="s">
        <v>73</v>
      </c>
      <c r="BP70" s="289"/>
      <c r="BQ70" s="633">
        <v>1</v>
      </c>
      <c r="BR70" s="632" t="s">
        <v>73</v>
      </c>
      <c r="BS70" s="289"/>
      <c r="BT70" s="633">
        <v>1</v>
      </c>
      <c r="BU70" s="632" t="s">
        <v>73</v>
      </c>
      <c r="BV70" s="289"/>
      <c r="BW70" s="633"/>
      <c r="BX70" s="632"/>
      <c r="BY70" s="289"/>
      <c r="BZ70" s="633">
        <v>1</v>
      </c>
      <c r="CA70" s="632" t="s">
        <v>73</v>
      </c>
      <c r="CB70" s="632"/>
      <c r="CC70" s="632">
        <v>1</v>
      </c>
      <c r="CD70" s="632" t="s">
        <v>73</v>
      </c>
      <c r="CE70" s="289"/>
      <c r="CF70" s="633"/>
      <c r="CG70" s="632"/>
      <c r="CH70" s="289"/>
      <c r="CI70" s="633">
        <v>2</v>
      </c>
      <c r="CJ70" s="632" t="s">
        <v>74</v>
      </c>
      <c r="CK70" s="289"/>
      <c r="CL70" s="633"/>
      <c r="CM70" s="632"/>
      <c r="CN70" s="289"/>
      <c r="CO70" s="633"/>
      <c r="CP70" s="632"/>
      <c r="CQ70" s="289"/>
      <c r="CR70" s="633">
        <v>1</v>
      </c>
      <c r="CS70" s="632" t="s">
        <v>73</v>
      </c>
      <c r="CT70" s="289"/>
      <c r="CU70" s="633">
        <v>1</v>
      </c>
      <c r="CV70" s="632" t="s">
        <v>73</v>
      </c>
      <c r="CW70" s="289"/>
      <c r="CX70" s="633">
        <v>1</v>
      </c>
      <c r="CY70" s="632" t="s">
        <v>73</v>
      </c>
      <c r="CZ70" s="289"/>
      <c r="DA70" s="633"/>
      <c r="DB70" s="632"/>
      <c r="DC70" s="289"/>
      <c r="DD70" s="633"/>
      <c r="DE70" s="632"/>
      <c r="DF70" s="289"/>
      <c r="DG70" s="633"/>
      <c r="DH70" s="632"/>
      <c r="DI70" s="289"/>
      <c r="DJ70" s="633">
        <v>3</v>
      </c>
      <c r="DK70" s="632" t="s">
        <v>74</v>
      </c>
      <c r="DL70" s="289"/>
      <c r="DM70" s="633"/>
      <c r="DN70" s="632"/>
      <c r="DO70" s="289"/>
      <c r="DP70" s="154">
        <v>3</v>
      </c>
      <c r="DQ70" s="632" t="s">
        <v>74</v>
      </c>
      <c r="DR70" s="289"/>
      <c r="DS70" s="633"/>
      <c r="DT70" s="632"/>
      <c r="DU70" s="289"/>
      <c r="DV70" s="633"/>
      <c r="DW70" s="632"/>
      <c r="DX70" s="190"/>
      <c r="DY70" s="703"/>
      <c r="DZ70" s="632"/>
      <c r="EA70" s="289"/>
      <c r="EB70" s="633">
        <v>1</v>
      </c>
      <c r="EC70" s="632" t="s">
        <v>73</v>
      </c>
      <c r="ED70" s="289"/>
      <c r="EE70" s="633">
        <v>2</v>
      </c>
      <c r="EF70" s="632" t="s">
        <v>73</v>
      </c>
      <c r="EG70" s="289"/>
      <c r="EH70" s="633">
        <v>3</v>
      </c>
      <c r="EI70" s="632" t="s">
        <v>73</v>
      </c>
      <c r="EJ70" s="289"/>
      <c r="EK70" s="633">
        <v>5</v>
      </c>
      <c r="EL70" s="632" t="s">
        <v>74</v>
      </c>
      <c r="EM70" s="289"/>
      <c r="EN70" s="633">
        <v>3</v>
      </c>
      <c r="EO70" s="632" t="s">
        <v>74</v>
      </c>
      <c r="EP70" s="289"/>
      <c r="EQ70" s="154">
        <v>5</v>
      </c>
      <c r="ER70" s="632" t="s">
        <v>74</v>
      </c>
      <c r="ES70" s="190"/>
      <c r="ET70" s="703"/>
      <c r="EU70" s="632"/>
      <c r="EV70" s="190"/>
      <c r="EW70" s="703">
        <v>3</v>
      </c>
      <c r="EX70" s="632" t="s">
        <v>73</v>
      </c>
      <c r="EY70" s="289"/>
      <c r="EZ70" s="633">
        <v>3</v>
      </c>
      <c r="FA70" s="632" t="s">
        <v>73</v>
      </c>
      <c r="FB70" s="289"/>
      <c r="FC70" s="154">
        <v>3</v>
      </c>
      <c r="FD70" s="632" t="s">
        <v>74</v>
      </c>
      <c r="FE70" s="289"/>
      <c r="FF70" s="502"/>
      <c r="FG70" s="68"/>
    </row>
    <row r="71" spans="1:163" ht="65.25" customHeight="1">
      <c r="A71" s="715" t="s">
        <v>190</v>
      </c>
      <c r="B71" s="96" t="s">
        <v>191</v>
      </c>
      <c r="C71" s="174">
        <v>3</v>
      </c>
      <c r="D71" s="103" t="s">
        <v>73</v>
      </c>
      <c r="E71" s="146"/>
      <c r="F71" s="633">
        <v>3</v>
      </c>
      <c r="G71" s="632" t="s">
        <v>73</v>
      </c>
      <c r="H71" s="289"/>
      <c r="I71" s="633">
        <v>5</v>
      </c>
      <c r="J71" s="632" t="s">
        <v>73</v>
      </c>
      <c r="K71" s="289"/>
      <c r="L71" s="633">
        <v>5</v>
      </c>
      <c r="M71" s="632" t="s">
        <v>74</v>
      </c>
      <c r="N71" s="289"/>
      <c r="O71" s="633">
        <v>5</v>
      </c>
      <c r="P71" s="632" t="s">
        <v>74</v>
      </c>
      <c r="Q71" s="289"/>
      <c r="R71" s="633"/>
      <c r="S71" s="632"/>
      <c r="T71" s="433"/>
      <c r="U71" s="720">
        <v>5</v>
      </c>
      <c r="V71" s="632" t="s">
        <v>74</v>
      </c>
      <c r="W71" s="433"/>
      <c r="X71" s="633"/>
      <c r="Y71" s="632"/>
      <c r="Z71" s="289"/>
      <c r="AA71" s="633">
        <v>3</v>
      </c>
      <c r="AB71" s="632" t="s">
        <v>73</v>
      </c>
      <c r="AC71" s="289"/>
      <c r="AD71" s="633">
        <v>5</v>
      </c>
      <c r="AE71" s="632" t="s">
        <v>74</v>
      </c>
      <c r="AF71" s="108"/>
      <c r="AG71" s="39">
        <v>5</v>
      </c>
      <c r="AH71" s="632" t="s">
        <v>74</v>
      </c>
      <c r="AI71" s="190"/>
      <c r="AJ71" s="39">
        <v>5</v>
      </c>
      <c r="AK71" s="632" t="s">
        <v>74</v>
      </c>
      <c r="AL71" s="190"/>
      <c r="AM71" s="703">
        <v>5</v>
      </c>
      <c r="AN71" s="632" t="s">
        <v>74</v>
      </c>
      <c r="AO71" s="289"/>
      <c r="AP71" s="633">
        <v>1</v>
      </c>
      <c r="AQ71" s="632" t="s">
        <v>73</v>
      </c>
      <c r="AR71" s="190"/>
      <c r="AS71" s="703">
        <v>1</v>
      </c>
      <c r="AT71" s="632" t="s">
        <v>73</v>
      </c>
      <c r="AU71" s="190"/>
      <c r="AV71" s="703">
        <v>1</v>
      </c>
      <c r="AW71" s="632" t="s">
        <v>73</v>
      </c>
      <c r="AX71" s="289"/>
      <c r="AY71" s="633">
        <v>5</v>
      </c>
      <c r="AZ71" s="632" t="s">
        <v>74</v>
      </c>
      <c r="BA71" s="289"/>
      <c r="BB71" s="633"/>
      <c r="BC71" s="632"/>
      <c r="BD71" s="289"/>
      <c r="BE71" s="154">
        <v>5</v>
      </c>
      <c r="BF71" s="632" t="s">
        <v>74</v>
      </c>
      <c r="BG71" s="289"/>
      <c r="BH71" s="633">
        <v>1</v>
      </c>
      <c r="BI71" s="632" t="s">
        <v>74</v>
      </c>
      <c r="BJ71" s="289"/>
      <c r="BK71" s="633">
        <v>5</v>
      </c>
      <c r="BL71" s="632" t="s">
        <v>74</v>
      </c>
      <c r="BM71" s="289"/>
      <c r="BN71" s="154"/>
      <c r="BO71" s="632"/>
      <c r="BP71" s="289"/>
      <c r="BQ71" s="633">
        <v>3</v>
      </c>
      <c r="BR71" s="632" t="s">
        <v>73</v>
      </c>
      <c r="BS71" s="289"/>
      <c r="BT71" s="633">
        <v>1</v>
      </c>
      <c r="BU71" s="632" t="s">
        <v>73</v>
      </c>
      <c r="BV71" s="289"/>
      <c r="BW71" s="633"/>
      <c r="BX71" s="632"/>
      <c r="BY71" s="289"/>
      <c r="BZ71" s="633">
        <v>1</v>
      </c>
      <c r="CA71" s="632" t="s">
        <v>73</v>
      </c>
      <c r="CB71" s="632"/>
      <c r="CC71" s="632">
        <v>3</v>
      </c>
      <c r="CD71" s="632" t="s">
        <v>74</v>
      </c>
      <c r="CE71" s="289"/>
      <c r="CF71" s="633"/>
      <c r="CG71" s="632"/>
      <c r="CH71" s="289"/>
      <c r="CI71" s="633">
        <v>3</v>
      </c>
      <c r="CJ71" s="632" t="s">
        <v>74</v>
      </c>
      <c r="CK71" s="289"/>
      <c r="CL71" s="633"/>
      <c r="CM71" s="632"/>
      <c r="CN71" s="289"/>
      <c r="CO71" s="633">
        <v>1</v>
      </c>
      <c r="CP71" s="632" t="s">
        <v>73</v>
      </c>
      <c r="CQ71" s="289"/>
      <c r="CR71" s="633">
        <v>1</v>
      </c>
      <c r="CS71" s="632" t="s">
        <v>73</v>
      </c>
      <c r="CT71" s="289"/>
      <c r="CU71" s="633">
        <v>1</v>
      </c>
      <c r="CV71" s="632" t="s">
        <v>73</v>
      </c>
      <c r="CW71" s="289"/>
      <c r="CX71" s="633">
        <v>1</v>
      </c>
      <c r="CY71" s="632" t="s">
        <v>73</v>
      </c>
      <c r="CZ71" s="289"/>
      <c r="DA71" s="633"/>
      <c r="DB71" s="632"/>
      <c r="DC71" s="289"/>
      <c r="DD71" s="633">
        <v>3</v>
      </c>
      <c r="DE71" s="632" t="s">
        <v>74</v>
      </c>
      <c r="DF71" s="289"/>
      <c r="DG71" s="633"/>
      <c r="DH71" s="632"/>
      <c r="DI71" s="289"/>
      <c r="DJ71" s="633">
        <v>3</v>
      </c>
      <c r="DK71" s="632" t="s">
        <v>74</v>
      </c>
      <c r="DL71" s="289"/>
      <c r="DM71" s="633"/>
      <c r="DN71" s="632"/>
      <c r="DO71" s="289"/>
      <c r="DP71" s="154">
        <v>3</v>
      </c>
      <c r="DQ71" s="632" t="s">
        <v>74</v>
      </c>
      <c r="DR71" s="289"/>
      <c r="DS71" s="633"/>
      <c r="DT71" s="632"/>
      <c r="DU71" s="289"/>
      <c r="DV71" s="633"/>
      <c r="DW71" s="632"/>
      <c r="DX71" s="190"/>
      <c r="DY71" s="703"/>
      <c r="DZ71" s="632"/>
      <c r="EA71" s="289"/>
      <c r="EB71" s="633">
        <v>4</v>
      </c>
      <c r="EC71" s="632" t="s">
        <v>74</v>
      </c>
      <c r="ED71" s="289"/>
      <c r="EE71" s="633">
        <v>3</v>
      </c>
      <c r="EF71" s="632" t="s">
        <v>74</v>
      </c>
      <c r="EG71" s="289"/>
      <c r="EH71" s="633">
        <v>4</v>
      </c>
      <c r="EI71" s="632" t="s">
        <v>73</v>
      </c>
      <c r="EJ71" s="289"/>
      <c r="EK71" s="633">
        <v>5</v>
      </c>
      <c r="EL71" s="632" t="s">
        <v>74</v>
      </c>
      <c r="EM71" s="289"/>
      <c r="EN71" s="633">
        <v>4</v>
      </c>
      <c r="EO71" s="632" t="s">
        <v>74</v>
      </c>
      <c r="EP71" s="289"/>
      <c r="EQ71" s="154">
        <v>5</v>
      </c>
      <c r="ER71" s="632" t="s">
        <v>74</v>
      </c>
      <c r="ES71" s="190"/>
      <c r="ET71" s="703"/>
      <c r="EU71" s="632"/>
      <c r="EV71" s="190"/>
      <c r="EW71" s="703"/>
      <c r="EX71" s="632"/>
      <c r="EY71" s="289"/>
      <c r="EZ71" s="633"/>
      <c r="FA71" s="632"/>
      <c r="FB71" s="289"/>
      <c r="FC71" s="154">
        <v>3</v>
      </c>
      <c r="FD71" s="632" t="s">
        <v>74</v>
      </c>
      <c r="FE71" s="289"/>
      <c r="FF71" s="502"/>
      <c r="FG71" s="68"/>
    </row>
    <row r="72" spans="1:163" ht="65.25" customHeight="1">
      <c r="A72" s="715" t="s">
        <v>192</v>
      </c>
      <c r="B72" s="672" t="s">
        <v>193</v>
      </c>
      <c r="C72" s="174"/>
      <c r="D72" s="103"/>
      <c r="E72" s="146"/>
      <c r="F72" s="633"/>
      <c r="G72" s="632"/>
      <c r="H72" s="289"/>
      <c r="I72" s="633"/>
      <c r="J72" s="632"/>
      <c r="K72" s="289"/>
      <c r="L72" s="633">
        <v>5</v>
      </c>
      <c r="M72" s="632" t="s">
        <v>73</v>
      </c>
      <c r="N72" s="289"/>
      <c r="O72" s="633">
        <v>5</v>
      </c>
      <c r="P72" s="632" t="s">
        <v>74</v>
      </c>
      <c r="Q72" s="289"/>
      <c r="R72" s="633">
        <v>3</v>
      </c>
      <c r="S72" s="632" t="s">
        <v>73</v>
      </c>
      <c r="T72" s="433"/>
      <c r="U72" s="720"/>
      <c r="V72" s="632"/>
      <c r="W72" s="433"/>
      <c r="X72" s="633">
        <v>5</v>
      </c>
      <c r="Y72" s="632" t="s">
        <v>74</v>
      </c>
      <c r="Z72" s="289"/>
      <c r="AA72" s="633">
        <v>3</v>
      </c>
      <c r="AB72" s="632" t="s">
        <v>74</v>
      </c>
      <c r="AC72" s="289"/>
      <c r="AD72" s="633"/>
      <c r="AE72" s="632"/>
      <c r="AF72" s="108"/>
      <c r="AG72" s="39">
        <v>5</v>
      </c>
      <c r="AH72" s="632" t="s">
        <v>74</v>
      </c>
      <c r="AI72" s="190"/>
      <c r="AJ72" s="39">
        <v>3</v>
      </c>
      <c r="AK72" s="632" t="s">
        <v>74</v>
      </c>
      <c r="AL72" s="190"/>
      <c r="AM72" s="703">
        <v>5</v>
      </c>
      <c r="AN72" s="632" t="s">
        <v>74</v>
      </c>
      <c r="AO72" s="289"/>
      <c r="AP72" s="633">
        <v>1</v>
      </c>
      <c r="AQ72" s="632" t="s">
        <v>73</v>
      </c>
      <c r="AR72" s="190"/>
      <c r="AS72" s="703">
        <v>1</v>
      </c>
      <c r="AT72" s="632" t="s">
        <v>73</v>
      </c>
      <c r="AU72" s="190"/>
      <c r="AV72" s="703"/>
      <c r="AW72" s="632"/>
      <c r="AX72" s="289"/>
      <c r="AY72" s="633">
        <v>5</v>
      </c>
      <c r="AZ72" s="632" t="s">
        <v>74</v>
      </c>
      <c r="BA72" s="289"/>
      <c r="BB72" s="633"/>
      <c r="BC72" s="632"/>
      <c r="BD72" s="289"/>
      <c r="BE72" s="154">
        <v>3</v>
      </c>
      <c r="BF72" s="632" t="s">
        <v>74</v>
      </c>
      <c r="BG72" s="289"/>
      <c r="BH72" s="633"/>
      <c r="BI72" s="632"/>
      <c r="BJ72" s="289"/>
      <c r="BK72" s="633">
        <v>3</v>
      </c>
      <c r="BL72" s="632" t="s">
        <v>74</v>
      </c>
      <c r="BM72" s="289"/>
      <c r="BN72" s="154"/>
      <c r="BO72" s="632"/>
      <c r="BP72" s="289"/>
      <c r="BQ72" s="633">
        <v>5</v>
      </c>
      <c r="BR72" s="632" t="s">
        <v>73</v>
      </c>
      <c r="BS72" s="289"/>
      <c r="BT72" s="633">
        <v>1</v>
      </c>
      <c r="BU72" s="632" t="s">
        <v>73</v>
      </c>
      <c r="BV72" s="289"/>
      <c r="BW72" s="633"/>
      <c r="BX72" s="632"/>
      <c r="BY72" s="289"/>
      <c r="BZ72" s="633">
        <v>1</v>
      </c>
      <c r="CA72" s="632" t="s">
        <v>73</v>
      </c>
      <c r="CB72" s="632"/>
      <c r="CC72" s="632">
        <v>1</v>
      </c>
      <c r="CD72" s="632" t="s">
        <v>73</v>
      </c>
      <c r="CE72" s="289"/>
      <c r="CF72" s="633"/>
      <c r="CG72" s="632"/>
      <c r="CH72" s="289"/>
      <c r="CI72" s="633">
        <v>2</v>
      </c>
      <c r="CJ72" s="632" t="s">
        <v>74</v>
      </c>
      <c r="CK72" s="289"/>
      <c r="CL72" s="633">
        <v>3</v>
      </c>
      <c r="CM72" s="632" t="s">
        <v>73</v>
      </c>
      <c r="CN72" s="289"/>
      <c r="CO72" s="633">
        <v>1</v>
      </c>
      <c r="CP72" s="632" t="s">
        <v>73</v>
      </c>
      <c r="CQ72" s="289"/>
      <c r="CR72" s="633">
        <v>1</v>
      </c>
      <c r="CS72" s="632" t="s">
        <v>73</v>
      </c>
      <c r="CT72" s="289"/>
      <c r="CU72" s="633"/>
      <c r="CV72" s="632"/>
      <c r="CW72" s="289"/>
      <c r="CX72" s="633">
        <v>1</v>
      </c>
      <c r="CY72" s="632" t="s">
        <v>73</v>
      </c>
      <c r="CZ72" s="289"/>
      <c r="DA72" s="633"/>
      <c r="DB72" s="632"/>
      <c r="DC72" s="289"/>
      <c r="DD72" s="633">
        <v>3</v>
      </c>
      <c r="DE72" s="632" t="s">
        <v>73</v>
      </c>
      <c r="DF72" s="289"/>
      <c r="DG72" s="633"/>
      <c r="DH72" s="632"/>
      <c r="DI72" s="289"/>
      <c r="DJ72" s="633">
        <v>5</v>
      </c>
      <c r="DK72" s="632" t="s">
        <v>73</v>
      </c>
      <c r="DL72" s="289"/>
      <c r="DM72" s="633">
        <v>5</v>
      </c>
      <c r="DN72" s="632" t="s">
        <v>73</v>
      </c>
      <c r="DO72" s="289"/>
      <c r="DP72" s="633"/>
      <c r="DQ72" s="632"/>
      <c r="DR72" s="289"/>
      <c r="DS72" s="633">
        <v>5</v>
      </c>
      <c r="DT72" s="632" t="s">
        <v>73</v>
      </c>
      <c r="DU72" s="289"/>
      <c r="DV72" s="633"/>
      <c r="DW72" s="632"/>
      <c r="DX72" s="190"/>
      <c r="DY72" s="703"/>
      <c r="DZ72" s="632"/>
      <c r="EA72" s="289"/>
      <c r="EB72" s="633">
        <v>3</v>
      </c>
      <c r="EC72" s="632" t="s">
        <v>73</v>
      </c>
      <c r="ED72" s="289"/>
      <c r="EE72" s="633">
        <v>3</v>
      </c>
      <c r="EF72" s="632" t="s">
        <v>73</v>
      </c>
      <c r="EG72" s="289"/>
      <c r="EH72" s="633">
        <v>4</v>
      </c>
      <c r="EI72" s="632" t="s">
        <v>73</v>
      </c>
      <c r="EJ72" s="289"/>
      <c r="EK72" s="633">
        <v>5</v>
      </c>
      <c r="EL72" s="632" t="s">
        <v>74</v>
      </c>
      <c r="EM72" s="289"/>
      <c r="EN72" s="633">
        <v>5</v>
      </c>
      <c r="EO72" s="632" t="s">
        <v>74</v>
      </c>
      <c r="EP72" s="289"/>
      <c r="EQ72" s="154">
        <v>5</v>
      </c>
      <c r="ER72" s="632" t="s">
        <v>74</v>
      </c>
      <c r="ES72" s="190"/>
      <c r="ET72" s="703"/>
      <c r="EU72" s="632"/>
      <c r="EV72" s="190"/>
      <c r="EW72" s="703">
        <v>2</v>
      </c>
      <c r="EX72" s="632" t="s">
        <v>73</v>
      </c>
      <c r="EY72" s="289"/>
      <c r="EZ72" s="633">
        <v>2</v>
      </c>
      <c r="FA72" s="632" t="s">
        <v>73</v>
      </c>
      <c r="FB72" s="289"/>
      <c r="FC72" s="154">
        <v>3</v>
      </c>
      <c r="FD72" s="632" t="s">
        <v>74</v>
      </c>
      <c r="FE72" s="289"/>
      <c r="FF72" s="502"/>
      <c r="FG72" s="68"/>
    </row>
    <row r="73" spans="1:163" ht="65.25" customHeight="1">
      <c r="A73" s="715" t="s">
        <v>194</v>
      </c>
      <c r="B73" s="672" t="s">
        <v>195</v>
      </c>
      <c r="C73" s="174"/>
      <c r="D73" s="103"/>
      <c r="E73" s="146"/>
      <c r="F73" s="633"/>
      <c r="G73" s="632"/>
      <c r="H73" s="289"/>
      <c r="I73" s="633"/>
      <c r="J73" s="632"/>
      <c r="K73" s="289"/>
      <c r="L73" s="633"/>
      <c r="M73" s="632"/>
      <c r="N73" s="289"/>
      <c r="O73" s="633"/>
      <c r="P73" s="632"/>
      <c r="Q73" s="289"/>
      <c r="R73" s="633"/>
      <c r="S73" s="632"/>
      <c r="T73" s="433"/>
      <c r="U73" s="720"/>
      <c r="V73" s="632"/>
      <c r="W73" s="433"/>
      <c r="X73" s="633"/>
      <c r="Y73" s="632"/>
      <c r="Z73" s="289"/>
      <c r="AA73" s="633">
        <v>2</v>
      </c>
      <c r="AB73" s="632" t="s">
        <v>73</v>
      </c>
      <c r="AC73" s="289"/>
      <c r="AD73" s="633"/>
      <c r="AE73" s="632"/>
      <c r="AF73" s="108"/>
      <c r="AG73" s="39">
        <v>5</v>
      </c>
      <c r="AH73" s="632" t="s">
        <v>74</v>
      </c>
      <c r="AI73" s="190"/>
      <c r="AJ73" s="39">
        <v>3</v>
      </c>
      <c r="AK73" s="632" t="s">
        <v>73</v>
      </c>
      <c r="AL73" s="190"/>
      <c r="AM73" s="703">
        <v>3</v>
      </c>
      <c r="AN73" s="632" t="s">
        <v>74</v>
      </c>
      <c r="AO73" s="289"/>
      <c r="AP73" s="633">
        <v>1</v>
      </c>
      <c r="AQ73" s="632" t="s">
        <v>73</v>
      </c>
      <c r="AR73" s="190"/>
      <c r="AS73" s="703"/>
      <c r="AT73" s="632"/>
      <c r="AU73" s="190"/>
      <c r="AV73" s="703"/>
      <c r="AW73" s="632"/>
      <c r="AX73" s="289"/>
      <c r="AY73" s="633">
        <v>5</v>
      </c>
      <c r="AZ73" s="632" t="s">
        <v>74</v>
      </c>
      <c r="BA73" s="289"/>
      <c r="BB73" s="633"/>
      <c r="BC73" s="632"/>
      <c r="BD73" s="289"/>
      <c r="BE73" s="633"/>
      <c r="BF73" s="632"/>
      <c r="BG73" s="289"/>
      <c r="BH73" s="633"/>
      <c r="BI73" s="632"/>
      <c r="BJ73" s="289"/>
      <c r="BK73" s="633">
        <v>3</v>
      </c>
      <c r="BL73" s="632" t="s">
        <v>74</v>
      </c>
      <c r="BM73" s="289"/>
      <c r="BN73" s="154"/>
      <c r="BO73" s="632"/>
      <c r="BP73" s="289"/>
      <c r="BQ73" s="633">
        <v>3</v>
      </c>
      <c r="BR73" s="632" t="s">
        <v>73</v>
      </c>
      <c r="BS73" s="289"/>
      <c r="BT73" s="633"/>
      <c r="BU73" s="632"/>
      <c r="BV73" s="289"/>
      <c r="BW73" s="633"/>
      <c r="BX73" s="632"/>
      <c r="BY73" s="289"/>
      <c r="BZ73" s="633">
        <v>1</v>
      </c>
      <c r="CA73" s="632" t="s">
        <v>73</v>
      </c>
      <c r="CB73" s="632"/>
      <c r="CC73" s="632">
        <v>1</v>
      </c>
      <c r="CD73" s="632" t="s">
        <v>73</v>
      </c>
      <c r="CE73" s="289"/>
      <c r="CF73" s="633"/>
      <c r="CG73" s="632"/>
      <c r="CH73" s="289"/>
      <c r="CI73" s="633">
        <v>2</v>
      </c>
      <c r="CJ73" s="632" t="s">
        <v>73</v>
      </c>
      <c r="CK73" s="289"/>
      <c r="CL73" s="633"/>
      <c r="CM73" s="632"/>
      <c r="CN73" s="289"/>
      <c r="CO73" s="633">
        <v>1</v>
      </c>
      <c r="CP73" s="632" t="s">
        <v>73</v>
      </c>
      <c r="CQ73" s="289"/>
      <c r="CR73" s="633">
        <v>3</v>
      </c>
      <c r="CS73" s="632" t="s">
        <v>74</v>
      </c>
      <c r="CT73" s="289"/>
      <c r="CU73" s="633"/>
      <c r="CV73" s="632"/>
      <c r="CW73" s="289"/>
      <c r="CX73" s="633">
        <v>1</v>
      </c>
      <c r="CY73" s="632" t="s">
        <v>73</v>
      </c>
      <c r="CZ73" s="289"/>
      <c r="DA73" s="633"/>
      <c r="DB73" s="632"/>
      <c r="DC73" s="289"/>
      <c r="DD73" s="633">
        <v>3</v>
      </c>
      <c r="DE73" s="632" t="s">
        <v>74</v>
      </c>
      <c r="DF73" s="289"/>
      <c r="DG73" s="633"/>
      <c r="DH73" s="632"/>
      <c r="DI73" s="289"/>
      <c r="DJ73" s="633">
        <v>5</v>
      </c>
      <c r="DK73" s="632" t="s">
        <v>74</v>
      </c>
      <c r="DL73" s="289"/>
      <c r="DM73" s="633">
        <v>5</v>
      </c>
      <c r="DN73" s="632" t="s">
        <v>74</v>
      </c>
      <c r="DO73" s="289"/>
      <c r="DP73" s="633">
        <v>5</v>
      </c>
      <c r="DQ73" s="632" t="s">
        <v>74</v>
      </c>
      <c r="DR73" s="289"/>
      <c r="DS73" s="633">
        <v>5</v>
      </c>
      <c r="DT73" s="632" t="s">
        <v>74</v>
      </c>
      <c r="DU73" s="289"/>
      <c r="DV73" s="633"/>
      <c r="DW73" s="632"/>
      <c r="DX73" s="190"/>
      <c r="DY73" s="703"/>
      <c r="DZ73" s="632"/>
      <c r="EA73" s="289"/>
      <c r="EB73" s="633">
        <v>4</v>
      </c>
      <c r="EC73" s="632" t="s">
        <v>74</v>
      </c>
      <c r="ED73" s="289"/>
      <c r="EE73" s="633"/>
      <c r="EF73" s="632"/>
      <c r="EG73" s="289"/>
      <c r="EH73" s="633">
        <v>4</v>
      </c>
      <c r="EI73" s="632" t="s">
        <v>74</v>
      </c>
      <c r="EJ73" s="289"/>
      <c r="EK73" s="633">
        <v>3</v>
      </c>
      <c r="EL73" s="632" t="s">
        <v>73</v>
      </c>
      <c r="EM73" s="289"/>
      <c r="EN73" s="633">
        <v>2</v>
      </c>
      <c r="EO73" s="632" t="s">
        <v>73</v>
      </c>
      <c r="EP73" s="289"/>
      <c r="EQ73" s="154">
        <v>3</v>
      </c>
      <c r="ER73" s="632" t="s">
        <v>74</v>
      </c>
      <c r="ES73" s="190"/>
      <c r="ET73" s="703"/>
      <c r="EU73" s="632"/>
      <c r="EV73" s="190"/>
      <c r="EW73" s="703">
        <v>1</v>
      </c>
      <c r="EX73" s="632" t="s">
        <v>73</v>
      </c>
      <c r="EY73" s="289"/>
      <c r="EZ73" s="633">
        <v>1</v>
      </c>
      <c r="FA73" s="632" t="s">
        <v>73</v>
      </c>
      <c r="FB73" s="289"/>
      <c r="FC73" s="154">
        <v>3</v>
      </c>
      <c r="FD73" s="632" t="s">
        <v>74</v>
      </c>
      <c r="FE73" s="289"/>
      <c r="FF73" s="502"/>
      <c r="FG73" s="68"/>
    </row>
    <row r="74" spans="1:163" ht="65.25" customHeight="1">
      <c r="A74" s="715" t="s">
        <v>196</v>
      </c>
      <c r="B74" s="672" t="s">
        <v>197</v>
      </c>
      <c r="C74" s="174"/>
      <c r="D74" s="103"/>
      <c r="E74" s="146"/>
      <c r="F74" s="633"/>
      <c r="G74" s="632"/>
      <c r="H74" s="289"/>
      <c r="I74" s="633"/>
      <c r="J74" s="632"/>
      <c r="K74" s="289"/>
      <c r="L74" s="633"/>
      <c r="M74" s="632"/>
      <c r="N74" s="289"/>
      <c r="O74" s="633"/>
      <c r="P74" s="632"/>
      <c r="Q74" s="289"/>
      <c r="R74" s="633"/>
      <c r="S74" s="632"/>
      <c r="T74" s="433"/>
      <c r="U74" s="720"/>
      <c r="V74" s="632"/>
      <c r="W74" s="433"/>
      <c r="X74" s="633">
        <v>5</v>
      </c>
      <c r="Y74" s="632" t="s">
        <v>74</v>
      </c>
      <c r="Z74" s="289"/>
      <c r="AA74" s="633"/>
      <c r="AB74" s="632"/>
      <c r="AC74" s="289"/>
      <c r="AD74" s="633"/>
      <c r="AE74" s="632"/>
      <c r="AF74" s="108"/>
      <c r="AG74" s="39">
        <v>4</v>
      </c>
      <c r="AH74" s="632" t="s">
        <v>74</v>
      </c>
      <c r="AI74" s="190"/>
      <c r="AJ74" s="39">
        <v>3</v>
      </c>
      <c r="AK74" s="632" t="s">
        <v>73</v>
      </c>
      <c r="AL74" s="190"/>
      <c r="AM74" s="703"/>
      <c r="AN74" s="632"/>
      <c r="AO74" s="289"/>
      <c r="AP74" s="633"/>
      <c r="AQ74" s="632"/>
      <c r="AR74" s="190"/>
      <c r="AS74" s="703"/>
      <c r="AT74" s="632"/>
      <c r="AU74" s="190"/>
      <c r="AV74" s="703"/>
      <c r="AW74" s="632"/>
      <c r="AX74" s="289"/>
      <c r="AY74" s="633">
        <v>5</v>
      </c>
      <c r="AZ74" s="632" t="s">
        <v>74</v>
      </c>
      <c r="BA74" s="289"/>
      <c r="BB74" s="633"/>
      <c r="BC74" s="632"/>
      <c r="BD74" s="289"/>
      <c r="BE74" s="633"/>
      <c r="BF74" s="632"/>
      <c r="BG74" s="289"/>
      <c r="BH74" s="633"/>
      <c r="BI74" s="632"/>
      <c r="BJ74" s="289"/>
      <c r="BK74" s="633"/>
      <c r="BL74" s="632"/>
      <c r="BM74" s="289"/>
      <c r="BN74" s="154"/>
      <c r="BO74" s="632"/>
      <c r="BP74" s="289"/>
      <c r="BQ74" s="633"/>
      <c r="BR74" s="632"/>
      <c r="BS74" s="289"/>
      <c r="BT74" s="633"/>
      <c r="BU74" s="632"/>
      <c r="BV74" s="289"/>
      <c r="BW74" s="633"/>
      <c r="BX74" s="632"/>
      <c r="BY74" s="289"/>
      <c r="BZ74" s="633"/>
      <c r="CA74" s="632"/>
      <c r="CB74" s="632"/>
      <c r="CC74" s="632">
        <v>3</v>
      </c>
      <c r="CD74" s="632" t="s">
        <v>74</v>
      </c>
      <c r="CE74" s="289"/>
      <c r="CF74" s="633"/>
      <c r="CG74" s="632"/>
      <c r="CH74" s="289"/>
      <c r="CI74" s="633"/>
      <c r="CJ74" s="632"/>
      <c r="CK74" s="289"/>
      <c r="CL74" s="633"/>
      <c r="CM74" s="632"/>
      <c r="CN74" s="289"/>
      <c r="CO74" s="633"/>
      <c r="CP74" s="632"/>
      <c r="CQ74" s="289"/>
      <c r="CR74" s="633"/>
      <c r="CS74" s="632"/>
      <c r="CT74" s="289"/>
      <c r="CU74" s="633"/>
      <c r="CV74" s="632"/>
      <c r="CW74" s="289"/>
      <c r="CX74" s="633">
        <v>1</v>
      </c>
      <c r="CY74" s="632" t="s">
        <v>73</v>
      </c>
      <c r="CZ74" s="289"/>
      <c r="DA74" s="633"/>
      <c r="DB74" s="632"/>
      <c r="DC74" s="289"/>
      <c r="DD74" s="633"/>
      <c r="DE74" s="632"/>
      <c r="DF74" s="289"/>
      <c r="DG74" s="633"/>
      <c r="DH74" s="632"/>
      <c r="DI74" s="289"/>
      <c r="DJ74" s="633"/>
      <c r="DK74" s="632"/>
      <c r="DL74" s="289"/>
      <c r="DM74" s="633"/>
      <c r="DN74" s="632"/>
      <c r="DO74" s="289"/>
      <c r="DP74" s="633"/>
      <c r="DQ74" s="632"/>
      <c r="DR74" s="289"/>
      <c r="DS74" s="633"/>
      <c r="DT74" s="632"/>
      <c r="DU74" s="289"/>
      <c r="DV74" s="633">
        <v>5</v>
      </c>
      <c r="DW74" s="632" t="s">
        <v>74</v>
      </c>
      <c r="DX74" s="190"/>
      <c r="DY74" s="703"/>
      <c r="DZ74" s="632"/>
      <c r="EA74" s="289"/>
      <c r="EB74" s="633">
        <v>2</v>
      </c>
      <c r="EC74" s="632" t="s">
        <v>73</v>
      </c>
      <c r="ED74" s="289"/>
      <c r="EE74" s="633"/>
      <c r="EF74" s="632"/>
      <c r="EG74" s="289"/>
      <c r="EH74" s="633">
        <v>3</v>
      </c>
      <c r="EI74" s="632" t="s">
        <v>73</v>
      </c>
      <c r="EJ74" s="289"/>
      <c r="EK74" s="633">
        <v>1</v>
      </c>
      <c r="EL74" s="632" t="s">
        <v>73</v>
      </c>
      <c r="EM74" s="289"/>
      <c r="EN74" s="633">
        <v>1</v>
      </c>
      <c r="EO74" s="632" t="s">
        <v>73</v>
      </c>
      <c r="EP74" s="289"/>
      <c r="EQ74" s="154">
        <v>3</v>
      </c>
      <c r="ER74" s="632" t="s">
        <v>74</v>
      </c>
      <c r="ES74" s="190"/>
      <c r="ET74" s="703"/>
      <c r="EU74" s="632"/>
      <c r="EV74" s="190"/>
      <c r="EW74" s="703"/>
      <c r="EX74" s="632"/>
      <c r="EY74" s="289"/>
      <c r="EZ74" s="633"/>
      <c r="FA74" s="632"/>
      <c r="FB74" s="289"/>
      <c r="FC74" s="154">
        <v>3</v>
      </c>
      <c r="FD74" s="632" t="s">
        <v>73</v>
      </c>
      <c r="FE74" s="289"/>
      <c r="FF74" s="502"/>
      <c r="FG74" s="68"/>
    </row>
    <row r="75" spans="1:163" ht="65.25" customHeight="1">
      <c r="A75" s="715" t="s">
        <v>198</v>
      </c>
      <c r="B75" s="672" t="s">
        <v>199</v>
      </c>
      <c r="C75" s="174">
        <v>4</v>
      </c>
      <c r="D75" s="103" t="s">
        <v>74</v>
      </c>
      <c r="E75" s="146"/>
      <c r="F75" s="633">
        <v>4</v>
      </c>
      <c r="G75" s="632" t="s">
        <v>74</v>
      </c>
      <c r="H75" s="146"/>
      <c r="I75" s="633"/>
      <c r="J75" s="632"/>
      <c r="K75" s="289"/>
      <c r="L75" s="633">
        <v>3</v>
      </c>
      <c r="M75" s="632" t="s">
        <v>74</v>
      </c>
      <c r="N75" s="289"/>
      <c r="O75" s="633"/>
      <c r="P75" s="632"/>
      <c r="Q75" s="289"/>
      <c r="R75" s="633">
        <v>3</v>
      </c>
      <c r="S75" s="632" t="s">
        <v>74</v>
      </c>
      <c r="T75" s="433"/>
      <c r="U75" s="720"/>
      <c r="V75" s="632"/>
      <c r="W75" s="433"/>
      <c r="X75" s="633">
        <v>3</v>
      </c>
      <c r="Y75" s="632" t="s">
        <v>74</v>
      </c>
      <c r="Z75" s="289"/>
      <c r="AA75" s="633"/>
      <c r="AB75" s="632"/>
      <c r="AC75" s="289"/>
      <c r="AD75" s="633"/>
      <c r="AE75" s="632"/>
      <c r="AF75" s="108"/>
      <c r="AG75" s="39">
        <v>5</v>
      </c>
      <c r="AH75" s="632" t="s">
        <v>74</v>
      </c>
      <c r="AI75" s="190"/>
      <c r="AJ75" s="39">
        <v>5</v>
      </c>
      <c r="AK75" s="632" t="s">
        <v>74</v>
      </c>
      <c r="AL75" s="190"/>
      <c r="AM75" s="703"/>
      <c r="AN75" s="632"/>
      <c r="AO75" s="289"/>
      <c r="AP75" s="633"/>
      <c r="AQ75" s="632"/>
      <c r="AR75" s="190"/>
      <c r="AS75" s="703">
        <v>1</v>
      </c>
      <c r="AT75" s="632" t="s">
        <v>73</v>
      </c>
      <c r="AU75" s="190"/>
      <c r="AV75" s="703">
        <v>1</v>
      </c>
      <c r="AW75" s="632" t="s">
        <v>74</v>
      </c>
      <c r="AX75" s="289"/>
      <c r="AY75" s="633">
        <v>5</v>
      </c>
      <c r="AZ75" s="632" t="s">
        <v>74</v>
      </c>
      <c r="BA75" s="289"/>
      <c r="BB75" s="633">
        <v>5</v>
      </c>
      <c r="BC75" s="632" t="s">
        <v>74</v>
      </c>
      <c r="BD75" s="289"/>
      <c r="BE75" s="633"/>
      <c r="BF75" s="632"/>
      <c r="BG75" s="289"/>
      <c r="BH75" s="633">
        <v>3</v>
      </c>
      <c r="BI75" s="632" t="s">
        <v>74</v>
      </c>
      <c r="BJ75" s="289"/>
      <c r="BK75" s="633">
        <v>5</v>
      </c>
      <c r="BL75" s="632" t="s">
        <v>74</v>
      </c>
      <c r="BM75" s="289"/>
      <c r="BN75" s="154">
        <v>4</v>
      </c>
      <c r="BO75" s="632" t="s">
        <v>73</v>
      </c>
      <c r="BP75" s="289"/>
      <c r="BQ75" s="633"/>
      <c r="BR75" s="632"/>
      <c r="BS75" s="289"/>
      <c r="BT75" s="633"/>
      <c r="BU75" s="632"/>
      <c r="BV75" s="289"/>
      <c r="BW75" s="633"/>
      <c r="BX75" s="632"/>
      <c r="BY75" s="289"/>
      <c r="BZ75" s="633"/>
      <c r="CA75" s="632"/>
      <c r="CB75" s="632"/>
      <c r="CC75" s="632">
        <v>3</v>
      </c>
      <c r="CD75" s="632" t="s">
        <v>74</v>
      </c>
      <c r="CE75" s="289"/>
      <c r="CF75" s="633"/>
      <c r="CG75" s="632"/>
      <c r="CH75" s="289"/>
      <c r="CI75" s="633">
        <v>2</v>
      </c>
      <c r="CJ75" s="632" t="s">
        <v>73</v>
      </c>
      <c r="CK75" s="289"/>
      <c r="CL75" s="633"/>
      <c r="CM75" s="632"/>
      <c r="CN75" s="289"/>
      <c r="CO75" s="633"/>
      <c r="CP75" s="632"/>
      <c r="CQ75" s="289"/>
      <c r="CR75" s="633">
        <v>1</v>
      </c>
      <c r="CS75" s="632" t="s">
        <v>73</v>
      </c>
      <c r="CT75" s="289"/>
      <c r="CU75" s="633">
        <v>1</v>
      </c>
      <c r="CV75" s="632" t="s">
        <v>74</v>
      </c>
      <c r="CW75" s="289"/>
      <c r="CX75" s="633">
        <v>1</v>
      </c>
      <c r="CY75" s="632" t="s">
        <v>73</v>
      </c>
      <c r="CZ75" s="289"/>
      <c r="DA75" s="633"/>
      <c r="DB75" s="632"/>
      <c r="DC75" s="289"/>
      <c r="DD75" s="633">
        <v>3</v>
      </c>
      <c r="DE75" s="632" t="s">
        <v>73</v>
      </c>
      <c r="DF75" s="289"/>
      <c r="DG75" s="633"/>
      <c r="DH75" s="632"/>
      <c r="DI75" s="289"/>
      <c r="DJ75" s="633"/>
      <c r="DK75" s="632"/>
      <c r="DL75" s="289"/>
      <c r="DM75" s="633"/>
      <c r="DN75" s="632"/>
      <c r="DO75" s="289"/>
      <c r="DP75" s="633"/>
      <c r="DQ75" s="632"/>
      <c r="DR75" s="289"/>
      <c r="DS75" s="633"/>
      <c r="DT75" s="632"/>
      <c r="DU75" s="289"/>
      <c r="DV75" s="633"/>
      <c r="DW75" s="632"/>
      <c r="DX75" s="190"/>
      <c r="DY75" s="703"/>
      <c r="DZ75" s="632"/>
      <c r="EA75" s="289"/>
      <c r="EB75" s="633">
        <v>3</v>
      </c>
      <c r="EC75" s="632" t="s">
        <v>73</v>
      </c>
      <c r="ED75" s="289"/>
      <c r="EE75" s="633">
        <v>3</v>
      </c>
      <c r="EF75" s="632" t="s">
        <v>73</v>
      </c>
      <c r="EG75" s="289"/>
      <c r="EH75" s="633">
        <v>4</v>
      </c>
      <c r="EI75" s="632" t="s">
        <v>73</v>
      </c>
      <c r="EJ75" s="289"/>
      <c r="EK75" s="633">
        <v>5</v>
      </c>
      <c r="EL75" s="632" t="s">
        <v>73</v>
      </c>
      <c r="EM75" s="289"/>
      <c r="EN75" s="633">
        <v>5</v>
      </c>
      <c r="EO75" s="632" t="s">
        <v>74</v>
      </c>
      <c r="EP75" s="289"/>
      <c r="EQ75" s="154">
        <v>5</v>
      </c>
      <c r="ER75" s="632" t="s">
        <v>74</v>
      </c>
      <c r="ES75" s="190"/>
      <c r="ET75" s="703"/>
      <c r="EU75" s="632"/>
      <c r="EV75" s="190"/>
      <c r="EW75" s="703"/>
      <c r="EX75" s="632"/>
      <c r="EY75" s="289"/>
      <c r="EZ75" s="633"/>
      <c r="FA75" s="632"/>
      <c r="FB75" s="289"/>
      <c r="FC75" s="154"/>
      <c r="FD75" s="632"/>
      <c r="FE75" s="289"/>
      <c r="FF75" s="502"/>
      <c r="FG75" s="68"/>
    </row>
    <row r="76" spans="1:163" ht="65.25" customHeight="1">
      <c r="A76" s="715" t="s">
        <v>200</v>
      </c>
      <c r="B76" s="672" t="s">
        <v>201</v>
      </c>
      <c r="C76" s="174"/>
      <c r="D76" s="103"/>
      <c r="E76" s="146"/>
      <c r="F76" s="633"/>
      <c r="G76" s="632"/>
      <c r="H76" s="289"/>
      <c r="I76" s="633"/>
      <c r="J76" s="632"/>
      <c r="K76" s="289"/>
      <c r="L76" s="633">
        <v>3</v>
      </c>
      <c r="M76" s="632" t="s">
        <v>73</v>
      </c>
      <c r="N76" s="289"/>
      <c r="O76" s="633"/>
      <c r="P76" s="632"/>
      <c r="Q76" s="289"/>
      <c r="R76" s="633">
        <v>3</v>
      </c>
      <c r="S76" s="632" t="s">
        <v>74</v>
      </c>
      <c r="T76" s="433"/>
      <c r="U76" s="720"/>
      <c r="V76" s="632"/>
      <c r="W76" s="433"/>
      <c r="X76" s="633">
        <v>5</v>
      </c>
      <c r="Y76" s="632" t="s">
        <v>74</v>
      </c>
      <c r="Z76" s="289"/>
      <c r="AA76" s="633">
        <v>3</v>
      </c>
      <c r="AB76" s="632" t="s">
        <v>73</v>
      </c>
      <c r="AC76" s="289"/>
      <c r="AD76" s="633"/>
      <c r="AE76" s="632"/>
      <c r="AF76" s="108"/>
      <c r="AG76" s="39">
        <v>4</v>
      </c>
      <c r="AH76" s="632" t="s">
        <v>74</v>
      </c>
      <c r="AI76" s="190"/>
      <c r="AJ76" s="39">
        <v>1</v>
      </c>
      <c r="AK76" s="632" t="s">
        <v>73</v>
      </c>
      <c r="AL76" s="190"/>
      <c r="AM76" s="703"/>
      <c r="AN76" s="632"/>
      <c r="AO76" s="289"/>
      <c r="AP76" s="633"/>
      <c r="AQ76" s="632"/>
      <c r="AR76" s="190"/>
      <c r="AS76" s="703"/>
      <c r="AT76" s="632"/>
      <c r="AU76" s="190"/>
      <c r="AV76" s="703"/>
      <c r="AW76" s="632"/>
      <c r="AX76" s="289"/>
      <c r="AY76" s="633">
        <v>5</v>
      </c>
      <c r="AZ76" s="632" t="s">
        <v>74</v>
      </c>
      <c r="BA76" s="289"/>
      <c r="BB76" s="633"/>
      <c r="BC76" s="632"/>
      <c r="BD76" s="289"/>
      <c r="BE76" s="633"/>
      <c r="BF76" s="632"/>
      <c r="BG76" s="289"/>
      <c r="BH76" s="633"/>
      <c r="BI76" s="632"/>
      <c r="BJ76" s="289"/>
      <c r="BK76" s="633"/>
      <c r="BL76" s="632"/>
      <c r="BM76" s="289"/>
      <c r="BN76" s="633"/>
      <c r="BO76" s="632"/>
      <c r="BP76" s="289"/>
      <c r="BQ76" s="633">
        <v>3</v>
      </c>
      <c r="BR76" s="632" t="s">
        <v>73</v>
      </c>
      <c r="BS76" s="289"/>
      <c r="BT76" s="633">
        <v>1</v>
      </c>
      <c r="BU76" s="632" t="s">
        <v>73</v>
      </c>
      <c r="BV76" s="289"/>
      <c r="BW76" s="633"/>
      <c r="BX76" s="632"/>
      <c r="BY76" s="289"/>
      <c r="BZ76" s="633">
        <v>1</v>
      </c>
      <c r="CA76" s="632" t="s">
        <v>73</v>
      </c>
      <c r="CB76" s="632"/>
      <c r="CC76" s="632">
        <v>5</v>
      </c>
      <c r="CD76" s="632" t="s">
        <v>74</v>
      </c>
      <c r="CE76" s="289"/>
      <c r="CF76" s="633"/>
      <c r="CG76" s="632"/>
      <c r="CH76" s="289"/>
      <c r="CI76" s="633">
        <v>2</v>
      </c>
      <c r="CJ76" s="632" t="s">
        <v>73</v>
      </c>
      <c r="CK76" s="289"/>
      <c r="CL76" s="633"/>
      <c r="CM76" s="632"/>
      <c r="CN76" s="289"/>
      <c r="CO76" s="633"/>
      <c r="CP76" s="632"/>
      <c r="CQ76" s="289"/>
      <c r="CR76" s="633"/>
      <c r="CS76" s="632"/>
      <c r="CT76" s="289"/>
      <c r="CU76" s="633"/>
      <c r="CV76" s="632"/>
      <c r="CW76" s="289"/>
      <c r="CX76" s="633">
        <v>1</v>
      </c>
      <c r="CY76" s="632" t="s">
        <v>73</v>
      </c>
      <c r="CZ76" s="289"/>
      <c r="DA76" s="633">
        <v>3</v>
      </c>
      <c r="DB76" s="632" t="s">
        <v>74</v>
      </c>
      <c r="DC76" s="289"/>
      <c r="DD76" s="633"/>
      <c r="DE76" s="632"/>
      <c r="DF76" s="289"/>
      <c r="DG76" s="633"/>
      <c r="DH76" s="632"/>
      <c r="DI76" s="289"/>
      <c r="DJ76" s="633">
        <v>5</v>
      </c>
      <c r="DK76" s="632" t="s">
        <v>74</v>
      </c>
      <c r="DL76" s="289"/>
      <c r="DM76" s="633"/>
      <c r="DN76" s="632"/>
      <c r="DO76" s="289"/>
      <c r="DP76" s="633"/>
      <c r="DQ76" s="632"/>
      <c r="DR76" s="289"/>
      <c r="DS76" s="633"/>
      <c r="DT76" s="632"/>
      <c r="DU76" s="289"/>
      <c r="DV76" s="633">
        <v>5</v>
      </c>
      <c r="DW76" s="632" t="s">
        <v>74</v>
      </c>
      <c r="DX76" s="190"/>
      <c r="DY76" s="703"/>
      <c r="DZ76" s="632"/>
      <c r="EA76" s="289"/>
      <c r="EB76" s="633">
        <v>4</v>
      </c>
      <c r="EC76" s="632" t="s">
        <v>74</v>
      </c>
      <c r="ED76" s="289"/>
      <c r="EE76" s="633">
        <v>4</v>
      </c>
      <c r="EF76" s="632" t="s">
        <v>73</v>
      </c>
      <c r="EG76" s="289"/>
      <c r="EH76" s="633">
        <v>3</v>
      </c>
      <c r="EI76" s="632" t="s">
        <v>74</v>
      </c>
      <c r="EJ76" s="289"/>
      <c r="EK76" s="633">
        <v>5</v>
      </c>
      <c r="EL76" s="632" t="s">
        <v>73</v>
      </c>
      <c r="EM76" s="289"/>
      <c r="EN76" s="633">
        <v>5</v>
      </c>
      <c r="EO76" s="632" t="s">
        <v>74</v>
      </c>
      <c r="EP76" s="289"/>
      <c r="EQ76" s="154">
        <v>5</v>
      </c>
      <c r="ER76" s="632" t="s">
        <v>74</v>
      </c>
      <c r="ES76" s="190"/>
      <c r="ET76" s="703"/>
      <c r="EU76" s="632"/>
      <c r="EV76" s="190"/>
      <c r="EW76" s="703">
        <v>1</v>
      </c>
      <c r="EX76" s="632" t="s">
        <v>73</v>
      </c>
      <c r="EY76" s="289"/>
      <c r="EZ76" s="633">
        <v>1</v>
      </c>
      <c r="FA76" s="632" t="s">
        <v>73</v>
      </c>
      <c r="FB76" s="289"/>
      <c r="FC76" s="154"/>
      <c r="FD76" s="632"/>
      <c r="FE76" s="289"/>
      <c r="FF76" s="502"/>
      <c r="FG76" s="68"/>
    </row>
    <row r="77" spans="1:163" ht="29.25" customHeight="1">
      <c r="A77" s="68"/>
      <c r="B77" s="414" t="s">
        <v>202</v>
      </c>
      <c r="C77" s="244"/>
      <c r="D77" s="607"/>
      <c r="E77" s="628"/>
      <c r="F77" s="261"/>
      <c r="G77" s="73"/>
      <c r="H77" s="172"/>
      <c r="I77" s="261"/>
      <c r="J77" s="73"/>
      <c r="K77" s="172"/>
      <c r="L77" s="261"/>
      <c r="M77" s="73"/>
      <c r="N77" s="172"/>
      <c r="O77" s="261"/>
      <c r="P77" s="73"/>
      <c r="Q77" s="172"/>
      <c r="R77" s="261"/>
      <c r="S77" s="73"/>
      <c r="T77" s="499"/>
      <c r="U77" s="288"/>
      <c r="V77" s="73"/>
      <c r="W77" s="499"/>
      <c r="X77" s="261"/>
      <c r="Y77" s="73"/>
      <c r="Z77" s="172"/>
      <c r="AA77" s="261"/>
      <c r="AB77" s="73"/>
      <c r="AC77" s="172"/>
      <c r="AD77" s="261"/>
      <c r="AE77" s="73"/>
      <c r="AF77" s="257"/>
      <c r="AG77" s="167"/>
      <c r="AH77" s="73"/>
      <c r="AI77" s="248"/>
      <c r="AJ77" s="703"/>
      <c r="AK77" s="632"/>
      <c r="AL77" s="190"/>
      <c r="AM77" s="167"/>
      <c r="AN77" s="73"/>
      <c r="AO77" s="172"/>
      <c r="AP77" s="261"/>
      <c r="AQ77" s="73"/>
      <c r="AR77" s="248"/>
      <c r="AS77" s="167"/>
      <c r="AT77" s="73"/>
      <c r="AU77" s="248"/>
      <c r="AV77" s="167"/>
      <c r="AW77" s="73"/>
      <c r="AX77" s="172"/>
      <c r="AY77" s="261"/>
      <c r="AZ77" s="73"/>
      <c r="BA77" s="172"/>
      <c r="BB77" s="261"/>
      <c r="BC77" s="73"/>
      <c r="BD77" s="172"/>
      <c r="BE77" s="261"/>
      <c r="BF77" s="73"/>
      <c r="BG77" s="172"/>
      <c r="BH77" s="261"/>
      <c r="BI77" s="73"/>
      <c r="BJ77" s="172"/>
      <c r="BK77" s="261"/>
      <c r="BL77" s="73"/>
      <c r="BM77" s="172"/>
      <c r="BN77" s="261"/>
      <c r="BO77" s="73"/>
      <c r="BP77" s="172"/>
      <c r="BQ77" s="261"/>
      <c r="BR77" s="73"/>
      <c r="BS77" s="172"/>
      <c r="BT77" s="261"/>
      <c r="BU77" s="73"/>
      <c r="BV77" s="172"/>
      <c r="BW77" s="261"/>
      <c r="BX77" s="73"/>
      <c r="BY77" s="172"/>
      <c r="BZ77" s="261"/>
      <c r="CA77" s="73"/>
      <c r="CB77" s="73"/>
      <c r="CC77" s="73"/>
      <c r="CD77" s="73"/>
      <c r="CE77" s="172"/>
      <c r="CF77" s="261"/>
      <c r="CG77" s="73"/>
      <c r="CH77" s="172"/>
      <c r="CI77" s="261"/>
      <c r="CJ77" s="73"/>
      <c r="CK77" s="172"/>
      <c r="CL77" s="261"/>
      <c r="CM77" s="73"/>
      <c r="CN77" s="172"/>
      <c r="CO77" s="261"/>
      <c r="CP77" s="73"/>
      <c r="CQ77" s="172"/>
      <c r="CR77" s="261"/>
      <c r="CS77" s="73"/>
      <c r="CT77" s="172"/>
      <c r="CU77" s="261"/>
      <c r="CV77" s="73"/>
      <c r="CW77" s="172"/>
      <c r="CX77" s="261"/>
      <c r="CY77" s="73"/>
      <c r="CZ77" s="172"/>
      <c r="DA77" s="261"/>
      <c r="DB77" s="73"/>
      <c r="DC77" s="172"/>
      <c r="DD77" s="261"/>
      <c r="DE77" s="73"/>
      <c r="DF77" s="172"/>
      <c r="DG77" s="261"/>
      <c r="DH77" s="73"/>
      <c r="DI77" s="172"/>
      <c r="DJ77" s="261"/>
      <c r="DK77" s="73"/>
      <c r="DL77" s="172"/>
      <c r="DM77" s="261"/>
      <c r="DN77" s="73"/>
      <c r="DO77" s="172"/>
      <c r="DP77" s="261"/>
      <c r="DQ77" s="73"/>
      <c r="DR77" s="172"/>
      <c r="DS77" s="261"/>
      <c r="DT77" s="73"/>
      <c r="DU77" s="172"/>
      <c r="DV77" s="261"/>
      <c r="DW77" s="73"/>
      <c r="DX77" s="248"/>
      <c r="DY77" s="167"/>
      <c r="DZ77" s="73"/>
      <c r="EA77" s="172"/>
      <c r="EB77" s="261"/>
      <c r="EC77" s="73"/>
      <c r="ED77" s="172"/>
      <c r="EE77" s="261"/>
      <c r="EF77" s="73"/>
      <c r="EG77" s="172"/>
      <c r="EH77" s="261"/>
      <c r="EI77" s="73"/>
      <c r="EJ77" s="172"/>
      <c r="EK77" s="261"/>
      <c r="EL77" s="73"/>
      <c r="EM77" s="172"/>
      <c r="EN77" s="261"/>
      <c r="EO77" s="73"/>
      <c r="EP77" s="172"/>
      <c r="EQ77" s="261"/>
      <c r="ER77" s="73"/>
      <c r="ES77" s="248"/>
      <c r="ET77" s="167"/>
      <c r="EU77" s="73"/>
      <c r="EV77" s="248"/>
      <c r="EW77" s="167"/>
      <c r="EX77" s="73"/>
      <c r="EY77" s="172"/>
      <c r="EZ77" s="261"/>
      <c r="FA77" s="73"/>
      <c r="FB77" s="172"/>
      <c r="FC77" s="261"/>
      <c r="FD77" s="73"/>
      <c r="FE77" s="172"/>
      <c r="FF77" s="502"/>
      <c r="FG77" s="68"/>
    </row>
    <row r="78" spans="1:163" ht="65.25" customHeight="1">
      <c r="A78" s="715" t="s">
        <v>203</v>
      </c>
      <c r="B78" s="96" t="s">
        <v>204</v>
      </c>
      <c r="C78" s="174"/>
      <c r="D78" s="103"/>
      <c r="E78" s="146"/>
      <c r="F78" s="633"/>
      <c r="G78" s="632"/>
      <c r="H78" s="289"/>
      <c r="I78" s="633">
        <v>3</v>
      </c>
      <c r="J78" s="632" t="s">
        <v>73</v>
      </c>
      <c r="K78" s="289"/>
      <c r="L78" s="633">
        <v>5</v>
      </c>
      <c r="M78" s="632" t="s">
        <v>74</v>
      </c>
      <c r="N78" s="289"/>
      <c r="O78" s="633"/>
      <c r="P78" s="632"/>
      <c r="Q78" s="289"/>
      <c r="R78" s="633"/>
      <c r="S78" s="632"/>
      <c r="T78" s="433"/>
      <c r="U78" s="720"/>
      <c r="V78" s="632"/>
      <c r="W78" s="433"/>
      <c r="X78" s="633">
        <v>3</v>
      </c>
      <c r="Y78" s="632" t="s">
        <v>73</v>
      </c>
      <c r="Z78" s="289"/>
      <c r="AA78" s="633">
        <v>5</v>
      </c>
      <c r="AB78" s="632" t="s">
        <v>74</v>
      </c>
      <c r="AC78" s="289"/>
      <c r="AD78" s="633"/>
      <c r="AE78" s="632"/>
      <c r="AF78" s="108"/>
      <c r="AG78" s="39">
        <v>5</v>
      </c>
      <c r="AH78" s="632" t="s">
        <v>74</v>
      </c>
      <c r="AI78" s="190"/>
      <c r="AJ78" s="39">
        <v>5</v>
      </c>
      <c r="AK78" s="632" t="s">
        <v>74</v>
      </c>
      <c r="AL78" s="190"/>
      <c r="AM78" s="703">
        <v>3</v>
      </c>
      <c r="AN78" s="632" t="s">
        <v>74</v>
      </c>
      <c r="AO78" s="289"/>
      <c r="AP78" s="633"/>
      <c r="AQ78" s="632"/>
      <c r="AR78" s="190"/>
      <c r="AS78" s="703"/>
      <c r="AT78" s="632"/>
      <c r="AU78" s="190"/>
      <c r="AV78" s="703"/>
      <c r="AW78" s="632"/>
      <c r="AX78" s="289"/>
      <c r="AY78" s="633">
        <v>5</v>
      </c>
      <c r="AZ78" s="632" t="s">
        <v>74</v>
      </c>
      <c r="BA78" s="289"/>
      <c r="BB78" s="633"/>
      <c r="BC78" s="632"/>
      <c r="BD78" s="289"/>
      <c r="BE78" s="633"/>
      <c r="BF78" s="632"/>
      <c r="BG78" s="289"/>
      <c r="BH78" s="633"/>
      <c r="BI78" s="632"/>
      <c r="BJ78" s="289"/>
      <c r="BK78" s="633"/>
      <c r="BL78" s="632"/>
      <c r="BM78" s="289"/>
      <c r="BN78" s="633"/>
      <c r="BO78" s="632"/>
      <c r="BP78" s="289"/>
      <c r="BQ78" s="633">
        <v>5</v>
      </c>
      <c r="BR78" s="632" t="s">
        <v>74</v>
      </c>
      <c r="BS78" s="289"/>
      <c r="BT78" s="633"/>
      <c r="BU78" s="632"/>
      <c r="BV78" s="289"/>
      <c r="BW78" s="633"/>
      <c r="BX78" s="632"/>
      <c r="BY78" s="289"/>
      <c r="BZ78" s="633"/>
      <c r="CA78" s="632"/>
      <c r="CB78" s="632"/>
      <c r="CC78" s="632">
        <v>1</v>
      </c>
      <c r="CD78" s="632" t="s">
        <v>73</v>
      </c>
      <c r="CE78" s="289"/>
      <c r="CF78" s="633"/>
      <c r="CG78" s="632"/>
      <c r="CH78" s="289"/>
      <c r="CI78" s="633">
        <v>2</v>
      </c>
      <c r="CJ78" s="632" t="s">
        <v>73</v>
      </c>
      <c r="CK78" s="289"/>
      <c r="CL78" s="633"/>
      <c r="CM78" s="632"/>
      <c r="CN78" s="289"/>
      <c r="CO78" s="633"/>
      <c r="CP78" s="632"/>
      <c r="CQ78" s="289"/>
      <c r="CR78" s="633"/>
      <c r="CS78" s="632"/>
      <c r="CT78" s="289"/>
      <c r="CU78" s="633"/>
      <c r="CV78" s="632"/>
      <c r="CW78" s="289"/>
      <c r="CX78" s="633"/>
      <c r="CY78" s="632"/>
      <c r="CZ78" s="289"/>
      <c r="DA78" s="633"/>
      <c r="DB78" s="632"/>
      <c r="DC78" s="289"/>
      <c r="DD78" s="633">
        <v>3</v>
      </c>
      <c r="DE78" s="632" t="s">
        <v>74</v>
      </c>
      <c r="DF78" s="289"/>
      <c r="DG78" s="633"/>
      <c r="DH78" s="632"/>
      <c r="DI78" s="289"/>
      <c r="DJ78" s="633"/>
      <c r="DK78" s="632"/>
      <c r="DL78" s="289"/>
      <c r="DM78" s="633">
        <v>5</v>
      </c>
      <c r="DN78" s="632" t="s">
        <v>73</v>
      </c>
      <c r="DO78" s="289"/>
      <c r="DP78" s="633"/>
      <c r="DQ78" s="632"/>
      <c r="DR78" s="289"/>
      <c r="DS78" s="633">
        <v>3</v>
      </c>
      <c r="DT78" s="632" t="s">
        <v>73</v>
      </c>
      <c r="DU78" s="289"/>
      <c r="DV78" s="633"/>
      <c r="DW78" s="632"/>
      <c r="DX78" s="190"/>
      <c r="DY78" s="703"/>
      <c r="DZ78" s="632"/>
      <c r="EA78" s="289"/>
      <c r="EB78" s="633">
        <v>2</v>
      </c>
      <c r="EC78" s="632" t="s">
        <v>73</v>
      </c>
      <c r="ED78" s="289"/>
      <c r="EE78" s="633">
        <v>2</v>
      </c>
      <c r="EF78" s="632" t="s">
        <v>73</v>
      </c>
      <c r="EG78" s="289"/>
      <c r="EH78" s="633">
        <v>5</v>
      </c>
      <c r="EI78" s="632" t="s">
        <v>74</v>
      </c>
      <c r="EJ78" s="289"/>
      <c r="EK78" s="633">
        <v>1</v>
      </c>
      <c r="EL78" s="632" t="s">
        <v>73</v>
      </c>
      <c r="EM78" s="289"/>
      <c r="EN78" s="633">
        <v>1</v>
      </c>
      <c r="EO78" s="632" t="s">
        <v>73</v>
      </c>
      <c r="EP78" s="289"/>
      <c r="EQ78" s="154">
        <v>3</v>
      </c>
      <c r="ER78" s="632" t="s">
        <v>74</v>
      </c>
      <c r="ES78" s="190"/>
      <c r="ET78" s="703"/>
      <c r="EU78" s="632"/>
      <c r="EV78" s="190"/>
      <c r="EW78" s="703"/>
      <c r="EX78" s="632"/>
      <c r="EY78" s="289"/>
      <c r="EZ78" s="633"/>
      <c r="FA78" s="632"/>
      <c r="FB78" s="289"/>
      <c r="FC78" s="633"/>
      <c r="FD78" s="632"/>
      <c r="FE78" s="289"/>
      <c r="FF78" s="502"/>
      <c r="FG78" s="68"/>
    </row>
    <row r="79" spans="1:163" ht="65.25" customHeight="1">
      <c r="A79" s="715" t="s">
        <v>205</v>
      </c>
      <c r="B79" s="96" t="s">
        <v>206</v>
      </c>
      <c r="C79" s="174"/>
      <c r="D79" s="103"/>
      <c r="E79" s="146"/>
      <c r="F79" s="633"/>
      <c r="G79" s="632"/>
      <c r="H79" s="289"/>
      <c r="I79" s="633"/>
      <c r="J79" s="632"/>
      <c r="K79" s="289"/>
      <c r="L79" s="633"/>
      <c r="M79" s="632"/>
      <c r="N79" s="289"/>
      <c r="O79" s="633"/>
      <c r="P79" s="632"/>
      <c r="Q79" s="289"/>
      <c r="R79" s="633">
        <v>3</v>
      </c>
      <c r="S79" s="632" t="s">
        <v>74</v>
      </c>
      <c r="T79" s="433"/>
      <c r="U79" s="720"/>
      <c r="V79" s="632"/>
      <c r="W79" s="433"/>
      <c r="X79" s="633"/>
      <c r="Y79" s="632"/>
      <c r="Z79" s="289"/>
      <c r="AA79" s="633">
        <v>5</v>
      </c>
      <c r="AB79" s="632" t="s">
        <v>74</v>
      </c>
      <c r="AC79" s="289"/>
      <c r="AD79" s="633"/>
      <c r="AE79" s="632"/>
      <c r="AF79" s="108"/>
      <c r="AG79" s="39">
        <v>5</v>
      </c>
      <c r="AH79" s="632" t="s">
        <v>74</v>
      </c>
      <c r="AI79" s="190"/>
      <c r="AJ79" s="39">
        <v>5</v>
      </c>
      <c r="AK79" s="632" t="s">
        <v>74</v>
      </c>
      <c r="AL79" s="190"/>
      <c r="AM79" s="703"/>
      <c r="AN79" s="632"/>
      <c r="AO79" s="289"/>
      <c r="AP79" s="633">
        <v>3</v>
      </c>
      <c r="AQ79" s="632" t="s">
        <v>74</v>
      </c>
      <c r="AR79" s="190"/>
      <c r="AS79" s="703"/>
      <c r="AT79" s="632"/>
      <c r="AU79" s="190"/>
      <c r="AV79" s="703">
        <v>3</v>
      </c>
      <c r="AW79" s="632" t="s">
        <v>74</v>
      </c>
      <c r="AX79" s="289"/>
      <c r="AY79" s="633">
        <v>5</v>
      </c>
      <c r="AZ79" s="632" t="s">
        <v>74</v>
      </c>
      <c r="BA79" s="289"/>
      <c r="BB79" s="633"/>
      <c r="BC79" s="632"/>
      <c r="BD79" s="289"/>
      <c r="BE79" s="633"/>
      <c r="BF79" s="632"/>
      <c r="BG79" s="289"/>
      <c r="BH79" s="633"/>
      <c r="BI79" s="632"/>
      <c r="BJ79" s="289"/>
      <c r="BK79" s="633"/>
      <c r="BL79" s="632"/>
      <c r="BM79" s="289"/>
      <c r="BN79" s="633"/>
      <c r="BO79" s="632"/>
      <c r="BP79" s="289"/>
      <c r="BQ79" s="633">
        <v>1</v>
      </c>
      <c r="BR79" s="632" t="s">
        <v>73</v>
      </c>
      <c r="BS79" s="289"/>
      <c r="BT79" s="633">
        <v>1</v>
      </c>
      <c r="BU79" s="632" t="s">
        <v>73</v>
      </c>
      <c r="BV79" s="289"/>
      <c r="BW79" s="633"/>
      <c r="BX79" s="632"/>
      <c r="BY79" s="289"/>
      <c r="BZ79" s="633">
        <v>3</v>
      </c>
      <c r="CA79" s="632" t="s">
        <v>74</v>
      </c>
      <c r="CB79" s="632"/>
      <c r="CC79" s="632">
        <v>5</v>
      </c>
      <c r="CD79" s="632" t="s">
        <v>74</v>
      </c>
      <c r="CE79" s="289"/>
      <c r="CF79" s="633"/>
      <c r="CG79" s="632"/>
      <c r="CH79" s="289"/>
      <c r="CI79" s="633">
        <v>3</v>
      </c>
      <c r="CJ79" s="632" t="s">
        <v>74</v>
      </c>
      <c r="CK79" s="289"/>
      <c r="CL79" s="633"/>
      <c r="CM79" s="632"/>
      <c r="CN79" s="289"/>
      <c r="CO79" s="633">
        <v>3</v>
      </c>
      <c r="CP79" s="632" t="s">
        <v>74</v>
      </c>
      <c r="CQ79" s="289"/>
      <c r="CR79" s="633"/>
      <c r="CS79" s="632"/>
      <c r="CT79" s="289"/>
      <c r="CU79" s="633">
        <v>3</v>
      </c>
      <c r="CV79" s="632" t="s">
        <v>74</v>
      </c>
      <c r="CW79" s="289"/>
      <c r="CX79" s="633">
        <v>1</v>
      </c>
      <c r="CY79" s="632" t="s">
        <v>73</v>
      </c>
      <c r="CZ79" s="289"/>
      <c r="DA79" s="633"/>
      <c r="DB79" s="632"/>
      <c r="DC79" s="289"/>
      <c r="DD79" s="633">
        <v>3</v>
      </c>
      <c r="DE79" s="632" t="s">
        <v>74</v>
      </c>
      <c r="DF79" s="289"/>
      <c r="DG79" s="633"/>
      <c r="DH79" s="632"/>
      <c r="DI79" s="289"/>
      <c r="DJ79" s="633">
        <v>3</v>
      </c>
      <c r="DK79" s="632" t="s">
        <v>73</v>
      </c>
      <c r="DL79" s="289"/>
      <c r="DM79" s="154">
        <v>3</v>
      </c>
      <c r="DN79" s="632" t="s">
        <v>73</v>
      </c>
      <c r="DO79" s="289"/>
      <c r="DP79" s="633"/>
      <c r="DQ79" s="632"/>
      <c r="DR79" s="289"/>
      <c r="DS79" s="633"/>
      <c r="DT79" s="632"/>
      <c r="DU79" s="289"/>
      <c r="DV79" s="633"/>
      <c r="DW79" s="632"/>
      <c r="DX79" s="190"/>
      <c r="DY79" s="703"/>
      <c r="DZ79" s="632"/>
      <c r="EA79" s="289"/>
      <c r="EB79" s="633">
        <v>3</v>
      </c>
      <c r="EC79" s="632" t="s">
        <v>73</v>
      </c>
      <c r="ED79" s="289"/>
      <c r="EE79" s="633"/>
      <c r="EF79" s="632"/>
      <c r="EG79" s="289"/>
      <c r="EH79" s="633">
        <v>5</v>
      </c>
      <c r="EI79" s="632" t="s">
        <v>74</v>
      </c>
      <c r="EJ79" s="289"/>
      <c r="EK79" s="633">
        <v>3</v>
      </c>
      <c r="EL79" s="632" t="s">
        <v>74</v>
      </c>
      <c r="EM79" s="289"/>
      <c r="EN79" s="633">
        <v>3</v>
      </c>
      <c r="EO79" s="632" t="s">
        <v>74</v>
      </c>
      <c r="EP79" s="289"/>
      <c r="EQ79" s="154">
        <v>5</v>
      </c>
      <c r="ER79" s="632" t="s">
        <v>74</v>
      </c>
      <c r="ES79" s="190"/>
      <c r="ET79" s="703"/>
      <c r="EU79" s="632"/>
      <c r="EV79" s="190"/>
      <c r="EW79" s="703"/>
      <c r="EX79" s="632"/>
      <c r="EY79" s="289"/>
      <c r="EZ79" s="633"/>
      <c r="FA79" s="632"/>
      <c r="FB79" s="289"/>
      <c r="FC79" s="633"/>
      <c r="FD79" s="632"/>
      <c r="FE79" s="289"/>
      <c r="FF79" s="502"/>
      <c r="FG79" s="68"/>
    </row>
    <row r="80" spans="1:163" ht="65.25" customHeight="1">
      <c r="A80" s="715" t="s">
        <v>207</v>
      </c>
      <c r="B80" s="672" t="s">
        <v>208</v>
      </c>
      <c r="C80" s="174"/>
      <c r="D80" s="103"/>
      <c r="E80" s="146"/>
      <c r="F80" s="633"/>
      <c r="G80" s="632"/>
      <c r="H80" s="289"/>
      <c r="I80" s="633">
        <v>3</v>
      </c>
      <c r="J80" s="632" t="s">
        <v>73</v>
      </c>
      <c r="K80" s="289"/>
      <c r="L80" s="633">
        <v>3</v>
      </c>
      <c r="M80" s="632" t="s">
        <v>73</v>
      </c>
      <c r="N80" s="289"/>
      <c r="O80" s="633">
        <v>5</v>
      </c>
      <c r="P80" s="632" t="s">
        <v>73</v>
      </c>
      <c r="Q80" s="289"/>
      <c r="R80" s="633">
        <v>5</v>
      </c>
      <c r="S80" s="632" t="s">
        <v>74</v>
      </c>
      <c r="T80" s="433"/>
      <c r="U80" s="720"/>
      <c r="V80" s="632"/>
      <c r="W80" s="433"/>
      <c r="X80" s="633">
        <v>5</v>
      </c>
      <c r="Y80" s="632" t="s">
        <v>74</v>
      </c>
      <c r="Z80" s="289"/>
      <c r="AA80" s="633">
        <v>5</v>
      </c>
      <c r="AB80" s="632" t="s">
        <v>74</v>
      </c>
      <c r="AC80" s="289"/>
      <c r="AD80" s="633">
        <v>5</v>
      </c>
      <c r="AE80" s="632" t="s">
        <v>73</v>
      </c>
      <c r="AF80" s="108"/>
      <c r="AG80" s="39">
        <v>5</v>
      </c>
      <c r="AH80" s="632" t="s">
        <v>74</v>
      </c>
      <c r="AI80" s="190"/>
      <c r="AJ80" s="39">
        <v>5</v>
      </c>
      <c r="AK80" s="632" t="s">
        <v>74</v>
      </c>
      <c r="AL80" s="190"/>
      <c r="AM80" s="703">
        <v>5</v>
      </c>
      <c r="AN80" s="632" t="s">
        <v>74</v>
      </c>
      <c r="AO80" s="289"/>
      <c r="AP80" s="633"/>
      <c r="AQ80" s="632"/>
      <c r="AR80" s="190"/>
      <c r="AS80" s="703">
        <v>3</v>
      </c>
      <c r="AT80" s="632" t="s">
        <v>74</v>
      </c>
      <c r="AU80" s="190"/>
      <c r="AV80" s="703">
        <v>3</v>
      </c>
      <c r="AW80" s="632" t="s">
        <v>74</v>
      </c>
      <c r="AX80" s="289"/>
      <c r="AY80" s="633">
        <v>5</v>
      </c>
      <c r="AZ80" s="632" t="s">
        <v>74</v>
      </c>
      <c r="BA80" s="289"/>
      <c r="BB80" s="633"/>
      <c r="BC80" s="632"/>
      <c r="BD80" s="289"/>
      <c r="BE80" s="633"/>
      <c r="BF80" s="632"/>
      <c r="BG80" s="289"/>
      <c r="BH80" s="633"/>
      <c r="BI80" s="632"/>
      <c r="BJ80" s="289"/>
      <c r="BK80" s="633"/>
      <c r="BL80" s="632"/>
      <c r="BM80" s="289"/>
      <c r="BN80" s="633"/>
      <c r="BO80" s="632"/>
      <c r="BP80" s="289"/>
      <c r="BQ80" s="633">
        <v>5</v>
      </c>
      <c r="BR80" s="632" t="s">
        <v>74</v>
      </c>
      <c r="BS80" s="289"/>
      <c r="BT80" s="633"/>
      <c r="BU80" s="632"/>
      <c r="BV80" s="289"/>
      <c r="BW80" s="633"/>
      <c r="BX80" s="632"/>
      <c r="BY80" s="289"/>
      <c r="BZ80" s="633">
        <v>1</v>
      </c>
      <c r="CA80" s="632" t="s">
        <v>73</v>
      </c>
      <c r="CB80" s="632"/>
      <c r="CC80" s="632">
        <v>1</v>
      </c>
      <c r="CD80" s="632" t="s">
        <v>73</v>
      </c>
      <c r="CE80" s="289"/>
      <c r="CF80" s="633"/>
      <c r="CG80" s="632"/>
      <c r="CH80" s="289"/>
      <c r="CI80" s="633">
        <v>3</v>
      </c>
      <c r="CJ80" s="632" t="s">
        <v>73</v>
      </c>
      <c r="CK80" s="289"/>
      <c r="CL80" s="633"/>
      <c r="CM80" s="632"/>
      <c r="CN80" s="289"/>
      <c r="CO80" s="633"/>
      <c r="CP80" s="632"/>
      <c r="CQ80" s="289"/>
      <c r="CR80" s="633">
        <v>3</v>
      </c>
      <c r="CS80" s="632" t="s">
        <v>74</v>
      </c>
      <c r="CT80" s="289"/>
      <c r="CU80" s="633">
        <v>3</v>
      </c>
      <c r="CV80" s="632" t="s">
        <v>74</v>
      </c>
      <c r="CW80" s="289"/>
      <c r="CX80" s="633">
        <v>2</v>
      </c>
      <c r="CY80" s="632" t="s">
        <v>73</v>
      </c>
      <c r="CZ80" s="289"/>
      <c r="DA80" s="633"/>
      <c r="DB80" s="632"/>
      <c r="DC80" s="289"/>
      <c r="DD80" s="633">
        <v>3</v>
      </c>
      <c r="DE80" s="632" t="s">
        <v>73</v>
      </c>
      <c r="DF80" s="289"/>
      <c r="DG80" s="633"/>
      <c r="DH80" s="632"/>
      <c r="DI80" s="289"/>
      <c r="DJ80" s="633">
        <v>3</v>
      </c>
      <c r="DK80" s="632" t="s">
        <v>74</v>
      </c>
      <c r="DL80" s="289"/>
      <c r="DM80" s="633"/>
      <c r="DN80" s="632"/>
      <c r="DO80" s="289"/>
      <c r="DP80" s="154">
        <v>3</v>
      </c>
      <c r="DQ80" s="632" t="s">
        <v>74</v>
      </c>
      <c r="DR80" s="289"/>
      <c r="DS80" s="633"/>
      <c r="DT80" s="632"/>
      <c r="DU80" s="289"/>
      <c r="DV80" s="633"/>
      <c r="DW80" s="632"/>
      <c r="DX80" s="190"/>
      <c r="DY80" s="703"/>
      <c r="DZ80" s="632"/>
      <c r="EA80" s="289"/>
      <c r="EB80" s="633">
        <v>3</v>
      </c>
      <c r="EC80" s="632" t="s">
        <v>74</v>
      </c>
      <c r="ED80" s="289"/>
      <c r="EE80" s="633">
        <v>2</v>
      </c>
      <c r="EF80" s="632" t="s">
        <v>73</v>
      </c>
      <c r="EG80" s="289"/>
      <c r="EH80" s="633">
        <v>4</v>
      </c>
      <c r="EI80" s="632" t="s">
        <v>73</v>
      </c>
      <c r="EJ80" s="289"/>
      <c r="EK80" s="633">
        <v>3</v>
      </c>
      <c r="EL80" s="632" t="s">
        <v>73</v>
      </c>
      <c r="EM80" s="289"/>
      <c r="EN80" s="633">
        <v>3</v>
      </c>
      <c r="EO80" s="632" t="s">
        <v>74</v>
      </c>
      <c r="EP80" s="289"/>
      <c r="EQ80" s="154">
        <v>5</v>
      </c>
      <c r="ER80" s="632" t="s">
        <v>74</v>
      </c>
      <c r="ES80" s="190"/>
      <c r="ET80" s="703"/>
      <c r="EU80" s="632"/>
      <c r="EV80" s="190"/>
      <c r="EW80" s="703"/>
      <c r="EX80" s="632"/>
      <c r="EY80" s="289"/>
      <c r="EZ80" s="633"/>
      <c r="FA80" s="632"/>
      <c r="FB80" s="289"/>
      <c r="FC80" s="633"/>
      <c r="FD80" s="632"/>
      <c r="FE80" s="289"/>
      <c r="FF80" s="502"/>
      <c r="FG80" s="68"/>
    </row>
    <row r="81" spans="1:163" ht="65.25" customHeight="1">
      <c r="A81" s="715" t="s">
        <v>209</v>
      </c>
      <c r="B81" s="672" t="s">
        <v>210</v>
      </c>
      <c r="C81" s="174"/>
      <c r="D81" s="103"/>
      <c r="E81" s="146"/>
      <c r="F81" s="633"/>
      <c r="G81" s="632"/>
      <c r="H81" s="289"/>
      <c r="I81" s="633"/>
      <c r="J81" s="632"/>
      <c r="K81" s="289"/>
      <c r="L81" s="633"/>
      <c r="M81" s="632"/>
      <c r="N81" s="289"/>
      <c r="O81" s="633">
        <v>5</v>
      </c>
      <c r="P81" s="632" t="s">
        <v>73</v>
      </c>
      <c r="Q81" s="289"/>
      <c r="R81" s="633">
        <v>3</v>
      </c>
      <c r="S81" s="632" t="s">
        <v>74</v>
      </c>
      <c r="T81" s="433"/>
      <c r="U81" s="720"/>
      <c r="V81" s="632"/>
      <c r="W81" s="433"/>
      <c r="X81" s="633">
        <v>5</v>
      </c>
      <c r="Y81" s="632" t="s">
        <v>74</v>
      </c>
      <c r="Z81" s="289"/>
      <c r="AA81" s="633">
        <v>3</v>
      </c>
      <c r="AB81" s="632" t="s">
        <v>73</v>
      </c>
      <c r="AC81" s="289"/>
      <c r="AD81" s="633">
        <v>5</v>
      </c>
      <c r="AE81" s="632" t="s">
        <v>73</v>
      </c>
      <c r="AF81" s="108"/>
      <c r="AG81" s="39">
        <v>5</v>
      </c>
      <c r="AH81" s="632" t="s">
        <v>74</v>
      </c>
      <c r="AI81" s="190"/>
      <c r="AJ81" s="39">
        <v>5</v>
      </c>
      <c r="AK81" s="632" t="s">
        <v>74</v>
      </c>
      <c r="AL81" s="190"/>
      <c r="AM81" s="703">
        <v>5</v>
      </c>
      <c r="AN81" s="632" t="s">
        <v>74</v>
      </c>
      <c r="AO81" s="289"/>
      <c r="AP81" s="633"/>
      <c r="AQ81" s="632"/>
      <c r="AR81" s="190"/>
      <c r="AS81" s="703"/>
      <c r="AT81" s="632"/>
      <c r="AU81" s="190"/>
      <c r="AV81" s="703"/>
      <c r="AW81" s="632"/>
      <c r="AX81" s="289"/>
      <c r="AY81" s="633">
        <v>5</v>
      </c>
      <c r="AZ81" s="632" t="s">
        <v>74</v>
      </c>
      <c r="BA81" s="289"/>
      <c r="BB81" s="633"/>
      <c r="BC81" s="632"/>
      <c r="BD81" s="289"/>
      <c r="BE81" s="633"/>
      <c r="BF81" s="632"/>
      <c r="BG81" s="289"/>
      <c r="BH81" s="633">
        <v>1</v>
      </c>
      <c r="BI81" s="632" t="s">
        <v>74</v>
      </c>
      <c r="BJ81" s="289"/>
      <c r="BK81" s="633"/>
      <c r="BL81" s="632"/>
      <c r="BM81" s="289"/>
      <c r="BN81" s="633"/>
      <c r="BO81" s="632"/>
      <c r="BP81" s="289"/>
      <c r="BQ81" s="633"/>
      <c r="BR81" s="632"/>
      <c r="BS81" s="289"/>
      <c r="BT81" s="633"/>
      <c r="BU81" s="632"/>
      <c r="BV81" s="289"/>
      <c r="BW81" s="633"/>
      <c r="BX81" s="632"/>
      <c r="BY81" s="289"/>
      <c r="BZ81" s="633"/>
      <c r="CA81" s="632"/>
      <c r="CB81" s="632"/>
      <c r="CC81" s="632">
        <v>3</v>
      </c>
      <c r="CD81" s="632" t="s">
        <v>74</v>
      </c>
      <c r="CE81" s="289"/>
      <c r="CF81" s="633"/>
      <c r="CG81" s="632"/>
      <c r="CH81" s="289"/>
      <c r="CI81" s="633">
        <v>4</v>
      </c>
      <c r="CJ81" s="632" t="s">
        <v>74</v>
      </c>
      <c r="CK81" s="289"/>
      <c r="CL81" s="633"/>
      <c r="CM81" s="632"/>
      <c r="CN81" s="289"/>
      <c r="CO81" s="633"/>
      <c r="CP81" s="632"/>
      <c r="CQ81" s="289"/>
      <c r="CR81" s="633"/>
      <c r="CS81" s="632"/>
      <c r="CT81" s="289"/>
      <c r="CU81" s="633"/>
      <c r="CV81" s="632"/>
      <c r="CW81" s="289"/>
      <c r="CX81" s="633">
        <v>1</v>
      </c>
      <c r="CY81" s="632" t="s">
        <v>73</v>
      </c>
      <c r="CZ81" s="289"/>
      <c r="DA81" s="633"/>
      <c r="DB81" s="632"/>
      <c r="DC81" s="289"/>
      <c r="DD81" s="633">
        <v>3</v>
      </c>
      <c r="DE81" s="632" t="s">
        <v>74</v>
      </c>
      <c r="DF81" s="289"/>
      <c r="DG81" s="633"/>
      <c r="DH81" s="632"/>
      <c r="DI81" s="289"/>
      <c r="DJ81" s="633">
        <v>3</v>
      </c>
      <c r="DK81" s="632" t="s">
        <v>73</v>
      </c>
      <c r="DL81" s="289"/>
      <c r="DM81" s="633"/>
      <c r="DN81" s="632"/>
      <c r="DO81" s="289"/>
      <c r="DP81" s="154">
        <v>3</v>
      </c>
      <c r="DQ81" s="632" t="s">
        <v>73</v>
      </c>
      <c r="DR81" s="289"/>
      <c r="DS81" s="633"/>
      <c r="DT81" s="632"/>
      <c r="DU81" s="289"/>
      <c r="DV81" s="633"/>
      <c r="DW81" s="632"/>
      <c r="DX81" s="190"/>
      <c r="DY81" s="703"/>
      <c r="DZ81" s="632"/>
      <c r="EA81" s="289"/>
      <c r="EB81" s="633">
        <v>4</v>
      </c>
      <c r="EC81" s="632" t="s">
        <v>74</v>
      </c>
      <c r="ED81" s="289"/>
      <c r="EE81" s="633">
        <v>2</v>
      </c>
      <c r="EF81" s="632" t="s">
        <v>73</v>
      </c>
      <c r="EG81" s="289"/>
      <c r="EH81" s="633">
        <v>3</v>
      </c>
      <c r="EI81" s="632" t="s">
        <v>73</v>
      </c>
      <c r="EJ81" s="289"/>
      <c r="EK81" s="633">
        <v>5</v>
      </c>
      <c r="EL81" s="632" t="s">
        <v>73</v>
      </c>
      <c r="EM81" s="289"/>
      <c r="EN81" s="633">
        <v>5</v>
      </c>
      <c r="EO81" s="632" t="s">
        <v>74</v>
      </c>
      <c r="EP81" s="289"/>
      <c r="EQ81" s="154">
        <v>5</v>
      </c>
      <c r="ER81" s="632" t="s">
        <v>74</v>
      </c>
      <c r="ES81" s="190"/>
      <c r="ET81" s="703"/>
      <c r="EU81" s="632"/>
      <c r="EV81" s="190"/>
      <c r="EW81" s="703"/>
      <c r="EX81" s="632"/>
      <c r="EY81" s="289"/>
      <c r="EZ81" s="633"/>
      <c r="FA81" s="632"/>
      <c r="FB81" s="289"/>
      <c r="FC81" s="633"/>
      <c r="FD81" s="632"/>
      <c r="FE81" s="289"/>
      <c r="FF81" s="502"/>
      <c r="FG81" s="68"/>
    </row>
    <row r="82" spans="1:163" ht="29.25" customHeight="1">
      <c r="A82" s="68"/>
      <c r="B82" s="495" t="s">
        <v>211</v>
      </c>
      <c r="C82" s="607"/>
      <c r="D82" s="607"/>
      <c r="E82" s="628"/>
      <c r="F82" s="261"/>
      <c r="G82" s="73"/>
      <c r="H82" s="172"/>
      <c r="I82" s="261"/>
      <c r="J82" s="73"/>
      <c r="K82" s="172"/>
      <c r="L82" s="261"/>
      <c r="M82" s="73"/>
      <c r="N82" s="172"/>
      <c r="O82" s="261"/>
      <c r="P82" s="73"/>
      <c r="Q82" s="172"/>
      <c r="R82" s="261"/>
      <c r="S82" s="73"/>
      <c r="T82" s="499"/>
      <c r="U82" s="288"/>
      <c r="V82" s="73"/>
      <c r="W82" s="499"/>
      <c r="X82" s="261"/>
      <c r="Y82" s="73"/>
      <c r="Z82" s="172"/>
      <c r="AA82" s="261"/>
      <c r="AB82" s="73"/>
      <c r="AC82" s="172"/>
      <c r="AD82" s="261"/>
      <c r="AE82" s="73"/>
      <c r="AF82" s="257"/>
      <c r="AG82" s="167"/>
      <c r="AH82" s="73"/>
      <c r="AI82" s="248"/>
      <c r="AJ82" s="167"/>
      <c r="AK82" s="73"/>
      <c r="AL82" s="248"/>
      <c r="AM82" s="167"/>
      <c r="AN82" s="73"/>
      <c r="AO82" s="172"/>
      <c r="AP82" s="261"/>
      <c r="AQ82" s="73"/>
      <c r="AR82" s="248"/>
      <c r="AS82" s="167"/>
      <c r="AT82" s="73"/>
      <c r="AU82" s="248"/>
      <c r="AV82" s="167"/>
      <c r="AW82" s="73"/>
      <c r="AX82" s="172"/>
      <c r="AY82" s="261"/>
      <c r="AZ82" s="73"/>
      <c r="BA82" s="172"/>
      <c r="BB82" s="261"/>
      <c r="BC82" s="73"/>
      <c r="BD82" s="172"/>
      <c r="BE82" s="261"/>
      <c r="BF82" s="73"/>
      <c r="BG82" s="172"/>
      <c r="BH82" s="261"/>
      <c r="BI82" s="73"/>
      <c r="BJ82" s="172"/>
      <c r="BK82" s="261"/>
      <c r="BL82" s="73"/>
      <c r="BM82" s="172"/>
      <c r="BN82" s="261"/>
      <c r="BO82" s="73"/>
      <c r="BP82" s="172"/>
      <c r="BQ82" s="261"/>
      <c r="BR82" s="73"/>
      <c r="BS82" s="172"/>
      <c r="BT82" s="261"/>
      <c r="BU82" s="73"/>
      <c r="BV82" s="172"/>
      <c r="BW82" s="261"/>
      <c r="BX82" s="73"/>
      <c r="BY82" s="172"/>
      <c r="BZ82" s="261"/>
      <c r="CA82" s="73"/>
      <c r="CB82" s="73"/>
      <c r="CC82" s="73"/>
      <c r="CD82" s="73"/>
      <c r="CE82" s="172"/>
      <c r="CF82" s="261"/>
      <c r="CG82" s="73"/>
      <c r="CH82" s="172"/>
      <c r="CI82" s="261"/>
      <c r="CJ82" s="73"/>
      <c r="CK82" s="172"/>
      <c r="CL82" s="261"/>
      <c r="CM82" s="73"/>
      <c r="CN82" s="172"/>
      <c r="CO82" s="261"/>
      <c r="CP82" s="73"/>
      <c r="CQ82" s="172"/>
      <c r="CR82" s="261"/>
      <c r="CS82" s="73"/>
      <c r="CT82" s="172"/>
      <c r="CU82" s="261"/>
      <c r="CV82" s="73"/>
      <c r="CW82" s="172"/>
      <c r="CX82" s="261"/>
      <c r="CY82" s="73"/>
      <c r="CZ82" s="172"/>
      <c r="DA82" s="261"/>
      <c r="DB82" s="73"/>
      <c r="DC82" s="172"/>
      <c r="DD82" s="261"/>
      <c r="DE82" s="73"/>
      <c r="DF82" s="172"/>
      <c r="DG82" s="261"/>
      <c r="DH82" s="73"/>
      <c r="DI82" s="172"/>
      <c r="DJ82" s="261"/>
      <c r="DK82" s="73"/>
      <c r="DL82" s="172"/>
      <c r="DM82" s="261"/>
      <c r="DN82" s="73"/>
      <c r="DO82" s="172"/>
      <c r="DP82" s="261"/>
      <c r="DQ82" s="73"/>
      <c r="DR82" s="172"/>
      <c r="DS82" s="261"/>
      <c r="DT82" s="73"/>
      <c r="DU82" s="172"/>
      <c r="DV82" s="261"/>
      <c r="DW82" s="73"/>
      <c r="DX82" s="248"/>
      <c r="DY82" s="167"/>
      <c r="DZ82" s="73"/>
      <c r="EA82" s="172"/>
      <c r="EB82" s="261"/>
      <c r="EC82" s="73"/>
      <c r="ED82" s="172"/>
      <c r="EE82" s="261"/>
      <c r="EF82" s="73"/>
      <c r="EG82" s="172"/>
      <c r="EH82" s="261"/>
      <c r="EI82" s="73"/>
      <c r="EJ82" s="172"/>
      <c r="EK82" s="261"/>
      <c r="EL82" s="73"/>
      <c r="EM82" s="172"/>
      <c r="EN82" s="261"/>
      <c r="EO82" s="73"/>
      <c r="EP82" s="172"/>
      <c r="EQ82" s="261"/>
      <c r="ER82" s="73"/>
      <c r="ES82" s="248"/>
      <c r="ET82" s="167"/>
      <c r="EU82" s="73"/>
      <c r="EV82" s="248"/>
      <c r="EW82" s="167"/>
      <c r="EX82" s="73"/>
      <c r="EY82" s="172"/>
      <c r="EZ82" s="261"/>
      <c r="FA82" s="73"/>
      <c r="FB82" s="172"/>
      <c r="FC82" s="261"/>
      <c r="FD82" s="73"/>
      <c r="FE82" s="172"/>
      <c r="FF82" s="502"/>
      <c r="FG82" s="68"/>
    </row>
    <row r="83" spans="1:163" ht="65.25" customHeight="1">
      <c r="A83" s="715" t="s">
        <v>212</v>
      </c>
      <c r="B83" s="672" t="s">
        <v>213</v>
      </c>
      <c r="C83" s="174"/>
      <c r="D83" s="103"/>
      <c r="E83" s="146"/>
      <c r="F83" s="633"/>
      <c r="G83" s="632"/>
      <c r="H83" s="289"/>
      <c r="I83" s="633"/>
      <c r="J83" s="632"/>
      <c r="K83" s="289"/>
      <c r="L83" s="633"/>
      <c r="M83" s="632"/>
      <c r="N83" s="289"/>
      <c r="O83" s="633">
        <v>3</v>
      </c>
      <c r="P83" s="632" t="s">
        <v>73</v>
      </c>
      <c r="Q83" s="289"/>
      <c r="R83" s="633">
        <v>2</v>
      </c>
      <c r="S83" s="632" t="s">
        <v>73</v>
      </c>
      <c r="T83" s="433"/>
      <c r="U83" s="720">
        <v>5</v>
      </c>
      <c r="V83" s="632" t="s">
        <v>74</v>
      </c>
      <c r="W83" s="433"/>
      <c r="X83" s="633">
        <v>3</v>
      </c>
      <c r="Y83" s="632" t="s">
        <v>73</v>
      </c>
      <c r="Z83" s="289"/>
      <c r="AA83" s="633">
        <v>5</v>
      </c>
      <c r="AB83" s="632" t="s">
        <v>73</v>
      </c>
      <c r="AC83" s="289"/>
      <c r="AD83" s="633">
        <v>3</v>
      </c>
      <c r="AE83" s="632" t="s">
        <v>73</v>
      </c>
      <c r="AF83" s="108"/>
      <c r="AG83" s="39">
        <v>5</v>
      </c>
      <c r="AH83" s="632" t="s">
        <v>74</v>
      </c>
      <c r="AI83" s="190"/>
      <c r="AJ83" s="39">
        <v>5</v>
      </c>
      <c r="AK83" s="632" t="s">
        <v>74</v>
      </c>
      <c r="AL83" s="190"/>
      <c r="AM83" s="703"/>
      <c r="AN83" s="632"/>
      <c r="AO83" s="289"/>
      <c r="AP83" s="633"/>
      <c r="AQ83" s="632"/>
      <c r="AR83" s="190"/>
      <c r="AS83" s="703">
        <v>3</v>
      </c>
      <c r="AT83" s="632" t="s">
        <v>73</v>
      </c>
      <c r="AU83" s="190"/>
      <c r="AV83" s="703">
        <v>3</v>
      </c>
      <c r="AW83" s="632" t="s">
        <v>73</v>
      </c>
      <c r="AX83" s="289"/>
      <c r="AY83" s="633">
        <v>5</v>
      </c>
      <c r="AZ83" s="632" t="s">
        <v>74</v>
      </c>
      <c r="BA83" s="289"/>
      <c r="BB83" s="633"/>
      <c r="BC83" s="632"/>
      <c r="BD83" s="289"/>
      <c r="BE83" s="633"/>
      <c r="BF83" s="632"/>
      <c r="BG83" s="289"/>
      <c r="BH83" s="633"/>
      <c r="BI83" s="632"/>
      <c r="BJ83" s="289"/>
      <c r="BK83" s="633">
        <v>5</v>
      </c>
      <c r="BL83" s="632" t="s">
        <v>74</v>
      </c>
      <c r="BM83" s="289"/>
      <c r="BN83" s="633"/>
      <c r="BO83" s="632"/>
      <c r="BP83" s="289"/>
      <c r="BQ83" s="633">
        <v>5</v>
      </c>
      <c r="BR83" s="632" t="s">
        <v>73</v>
      </c>
      <c r="BS83" s="289"/>
      <c r="BT83" s="633"/>
      <c r="BU83" s="632"/>
      <c r="BV83" s="289"/>
      <c r="BW83" s="633"/>
      <c r="BX83" s="632"/>
      <c r="BY83" s="289"/>
      <c r="BZ83" s="633"/>
      <c r="CA83" s="632"/>
      <c r="CB83" s="632"/>
      <c r="CC83" s="632">
        <v>5</v>
      </c>
      <c r="CD83" s="632" t="s">
        <v>74</v>
      </c>
      <c r="CE83" s="289"/>
      <c r="CF83" s="633">
        <v>3</v>
      </c>
      <c r="CG83" s="632" t="s">
        <v>74</v>
      </c>
      <c r="CH83" s="289"/>
      <c r="CI83" s="633">
        <v>4</v>
      </c>
      <c r="CJ83" s="632" t="s">
        <v>73</v>
      </c>
      <c r="CK83" s="289"/>
      <c r="CL83" s="633"/>
      <c r="CM83" s="632"/>
      <c r="CN83" s="289"/>
      <c r="CO83" s="633"/>
      <c r="CP83" s="632"/>
      <c r="CQ83" s="289"/>
      <c r="CR83" s="633">
        <v>3</v>
      </c>
      <c r="CS83" s="632" t="s">
        <v>73</v>
      </c>
      <c r="CT83" s="289"/>
      <c r="CU83" s="633">
        <v>3</v>
      </c>
      <c r="CV83" s="632" t="s">
        <v>73</v>
      </c>
      <c r="CW83" s="289"/>
      <c r="CX83" s="633">
        <v>1</v>
      </c>
      <c r="CY83" s="632" t="s">
        <v>73</v>
      </c>
      <c r="CZ83" s="289"/>
      <c r="DA83" s="633"/>
      <c r="DB83" s="632"/>
      <c r="DC83" s="289"/>
      <c r="DD83" s="633">
        <v>5</v>
      </c>
      <c r="DE83" s="632" t="s">
        <v>74</v>
      </c>
      <c r="DF83" s="289"/>
      <c r="DG83" s="633">
        <v>3</v>
      </c>
      <c r="DH83" s="632" t="s">
        <v>74</v>
      </c>
      <c r="DI83" s="289"/>
      <c r="DJ83" s="633"/>
      <c r="DK83" s="632"/>
      <c r="DL83" s="289"/>
      <c r="DM83" s="633"/>
      <c r="DN83" s="632"/>
      <c r="DO83" s="289"/>
      <c r="DP83" s="633"/>
      <c r="DQ83" s="632"/>
      <c r="DR83" s="289"/>
      <c r="DS83" s="633"/>
      <c r="DT83" s="632"/>
      <c r="DU83" s="289"/>
      <c r="DV83" s="633"/>
      <c r="DW83" s="632"/>
      <c r="DX83" s="190"/>
      <c r="DY83" s="703"/>
      <c r="DZ83" s="632"/>
      <c r="EA83" s="289"/>
      <c r="EB83" s="633">
        <v>3</v>
      </c>
      <c r="EC83" s="632" t="s">
        <v>73</v>
      </c>
      <c r="ED83" s="289"/>
      <c r="EE83" s="633">
        <v>3</v>
      </c>
      <c r="EF83" s="632" t="s">
        <v>73</v>
      </c>
      <c r="EG83" s="289"/>
      <c r="EH83" s="633">
        <v>4</v>
      </c>
      <c r="EI83" s="632" t="s">
        <v>74</v>
      </c>
      <c r="EJ83" s="289"/>
      <c r="EK83" s="633">
        <v>3</v>
      </c>
      <c r="EL83" s="632" t="s">
        <v>73</v>
      </c>
      <c r="EM83" s="289"/>
      <c r="EN83" s="633">
        <v>3</v>
      </c>
      <c r="EO83" s="632" t="s">
        <v>74</v>
      </c>
      <c r="EP83" s="289"/>
      <c r="EQ83" s="154">
        <v>5</v>
      </c>
      <c r="ER83" s="632" t="s">
        <v>74</v>
      </c>
      <c r="ES83" s="190"/>
      <c r="ET83" s="703"/>
      <c r="EU83" s="632"/>
      <c r="EV83" s="190"/>
      <c r="EW83" s="703">
        <v>4</v>
      </c>
      <c r="EX83" s="632" t="s">
        <v>74</v>
      </c>
      <c r="EY83" s="289"/>
      <c r="EZ83" s="633">
        <v>4</v>
      </c>
      <c r="FA83" s="632" t="s">
        <v>74</v>
      </c>
      <c r="FB83" s="289"/>
      <c r="FC83" s="154">
        <v>3</v>
      </c>
      <c r="FD83" s="632" t="s">
        <v>73</v>
      </c>
      <c r="FE83" s="289"/>
      <c r="FF83" s="502"/>
      <c r="FG83" s="68"/>
    </row>
    <row r="84" spans="1:163" ht="65.25" customHeight="1">
      <c r="A84" s="715" t="s">
        <v>214</v>
      </c>
      <c r="B84" s="672" t="s">
        <v>215</v>
      </c>
      <c r="C84" s="174"/>
      <c r="D84" s="103"/>
      <c r="E84" s="146"/>
      <c r="F84" s="633"/>
      <c r="G84" s="632"/>
      <c r="H84" s="289"/>
      <c r="I84" s="633">
        <v>3</v>
      </c>
      <c r="J84" s="632" t="s">
        <v>74</v>
      </c>
      <c r="K84" s="289"/>
      <c r="L84" s="633">
        <v>3</v>
      </c>
      <c r="M84" s="632" t="s">
        <v>74</v>
      </c>
      <c r="N84" s="289"/>
      <c r="O84" s="633"/>
      <c r="P84" s="632"/>
      <c r="Q84" s="289"/>
      <c r="R84" s="633">
        <v>3</v>
      </c>
      <c r="S84" s="632" t="s">
        <v>73</v>
      </c>
      <c r="T84" s="433"/>
      <c r="U84" s="720">
        <v>5</v>
      </c>
      <c r="V84" s="632" t="s">
        <v>74</v>
      </c>
      <c r="W84" s="433"/>
      <c r="X84" s="633"/>
      <c r="Y84" s="632"/>
      <c r="Z84" s="289"/>
      <c r="AA84" s="633">
        <v>2</v>
      </c>
      <c r="AB84" s="632" t="s">
        <v>73</v>
      </c>
      <c r="AC84" s="289"/>
      <c r="AD84" s="633"/>
      <c r="AE84" s="632"/>
      <c r="AF84" s="108"/>
      <c r="AG84" s="39">
        <v>3</v>
      </c>
      <c r="AH84" s="632" t="s">
        <v>74</v>
      </c>
      <c r="AI84" s="190"/>
      <c r="AJ84" s="39">
        <v>3</v>
      </c>
      <c r="AK84" s="632" t="s">
        <v>74</v>
      </c>
      <c r="AL84" s="190"/>
      <c r="AM84" s="703"/>
      <c r="AN84" s="632"/>
      <c r="AO84" s="289"/>
      <c r="AP84" s="633">
        <v>3</v>
      </c>
      <c r="AQ84" s="632" t="s">
        <v>73</v>
      </c>
      <c r="AR84" s="190"/>
      <c r="AS84" s="703"/>
      <c r="AT84" s="632"/>
      <c r="AU84" s="190"/>
      <c r="AV84" s="703">
        <v>3</v>
      </c>
      <c r="AW84" s="632" t="s">
        <v>73</v>
      </c>
      <c r="AX84" s="289"/>
      <c r="AY84" s="633">
        <v>3</v>
      </c>
      <c r="AZ84" s="632" t="s">
        <v>74</v>
      </c>
      <c r="BA84" s="289"/>
      <c r="BB84" s="633"/>
      <c r="BC84" s="632"/>
      <c r="BD84" s="289"/>
      <c r="BE84" s="633"/>
      <c r="BF84" s="632"/>
      <c r="BG84" s="289"/>
      <c r="BH84" s="633"/>
      <c r="BI84" s="632"/>
      <c r="BJ84" s="289"/>
      <c r="BK84" s="633"/>
      <c r="BL84" s="632"/>
      <c r="BM84" s="289"/>
      <c r="BN84" s="154">
        <v>4</v>
      </c>
      <c r="BO84" s="632" t="s">
        <v>73</v>
      </c>
      <c r="BP84" s="289"/>
      <c r="BQ84" s="633">
        <v>3</v>
      </c>
      <c r="BR84" s="632" t="s">
        <v>74</v>
      </c>
      <c r="BS84" s="289"/>
      <c r="BT84" s="633"/>
      <c r="BU84" s="632"/>
      <c r="BV84" s="289"/>
      <c r="BW84" s="633"/>
      <c r="BX84" s="632"/>
      <c r="BY84" s="289"/>
      <c r="BZ84" s="633">
        <v>1</v>
      </c>
      <c r="CA84" s="632" t="s">
        <v>73</v>
      </c>
      <c r="CB84" s="632"/>
      <c r="CC84" s="632">
        <v>1</v>
      </c>
      <c r="CD84" s="632" t="s">
        <v>73</v>
      </c>
      <c r="CE84" s="289"/>
      <c r="CF84" s="633"/>
      <c r="CG84" s="632"/>
      <c r="CH84" s="289"/>
      <c r="CI84" s="633">
        <v>4</v>
      </c>
      <c r="CJ84" s="632" t="s">
        <v>73</v>
      </c>
      <c r="CK84" s="289"/>
      <c r="CL84" s="633"/>
      <c r="CM84" s="632"/>
      <c r="CN84" s="289"/>
      <c r="CO84" s="633">
        <v>3</v>
      </c>
      <c r="CP84" s="632" t="s">
        <v>73</v>
      </c>
      <c r="CQ84" s="289"/>
      <c r="CR84" s="633"/>
      <c r="CS84" s="632"/>
      <c r="CT84" s="289"/>
      <c r="CU84" s="633">
        <v>3</v>
      </c>
      <c r="CV84" s="632" t="s">
        <v>73</v>
      </c>
      <c r="CW84" s="289"/>
      <c r="CX84" s="633">
        <v>1</v>
      </c>
      <c r="CY84" s="632" t="s">
        <v>73</v>
      </c>
      <c r="CZ84" s="289"/>
      <c r="DA84" s="633"/>
      <c r="DB84" s="632"/>
      <c r="DC84" s="289"/>
      <c r="DD84" s="633">
        <v>3</v>
      </c>
      <c r="DE84" s="632" t="s">
        <v>73</v>
      </c>
      <c r="DF84" s="289"/>
      <c r="DG84" s="633"/>
      <c r="DH84" s="632"/>
      <c r="DI84" s="289"/>
      <c r="DJ84" s="633"/>
      <c r="DK84" s="632"/>
      <c r="DL84" s="289"/>
      <c r="DM84" s="633"/>
      <c r="DN84" s="632"/>
      <c r="DO84" s="289"/>
      <c r="DP84" s="633"/>
      <c r="DQ84" s="632"/>
      <c r="DR84" s="289"/>
      <c r="DS84" s="633"/>
      <c r="DT84" s="632"/>
      <c r="DU84" s="289"/>
      <c r="DV84" s="633"/>
      <c r="DW84" s="632"/>
      <c r="DX84" s="190"/>
      <c r="DY84" s="703"/>
      <c r="DZ84" s="632"/>
      <c r="EA84" s="289"/>
      <c r="EB84" s="633">
        <v>3</v>
      </c>
      <c r="EC84" s="632" t="s">
        <v>74</v>
      </c>
      <c r="ED84" s="289"/>
      <c r="EE84" s="633">
        <v>3</v>
      </c>
      <c r="EF84" s="632" t="s">
        <v>74</v>
      </c>
      <c r="EG84" s="289"/>
      <c r="EH84" s="633">
        <v>3</v>
      </c>
      <c r="EI84" s="632" t="s">
        <v>73</v>
      </c>
      <c r="EJ84" s="289"/>
      <c r="EK84" s="633">
        <v>3</v>
      </c>
      <c r="EL84" s="632" t="s">
        <v>73</v>
      </c>
      <c r="EM84" s="289"/>
      <c r="EN84" s="633">
        <v>3</v>
      </c>
      <c r="EO84" s="632" t="s">
        <v>74</v>
      </c>
      <c r="EP84" s="289"/>
      <c r="EQ84" s="154">
        <v>5</v>
      </c>
      <c r="ER84" s="632" t="s">
        <v>74</v>
      </c>
      <c r="ES84" s="190"/>
      <c r="ET84" s="703"/>
      <c r="EU84" s="632"/>
      <c r="EV84" s="190"/>
      <c r="EW84" s="703"/>
      <c r="EX84" s="632"/>
      <c r="EY84" s="289"/>
      <c r="EZ84" s="633"/>
      <c r="FA84" s="632"/>
      <c r="FB84" s="289"/>
      <c r="FC84" s="154">
        <v>3</v>
      </c>
      <c r="FD84" s="632" t="s">
        <v>74</v>
      </c>
      <c r="FE84" s="289"/>
      <c r="FF84" s="502"/>
      <c r="FG84" s="68"/>
    </row>
    <row r="85" spans="1:163" ht="65.25" customHeight="1">
      <c r="A85" s="715" t="s">
        <v>216</v>
      </c>
      <c r="B85" s="672" t="s">
        <v>217</v>
      </c>
      <c r="C85" s="174"/>
      <c r="D85" s="103"/>
      <c r="E85" s="146"/>
      <c r="F85" s="633"/>
      <c r="G85" s="632"/>
      <c r="H85" s="289"/>
      <c r="I85" s="633"/>
      <c r="J85" s="632"/>
      <c r="K85" s="289"/>
      <c r="L85" s="633"/>
      <c r="M85" s="632"/>
      <c r="N85" s="289"/>
      <c r="O85" s="633"/>
      <c r="P85" s="632"/>
      <c r="Q85" s="289"/>
      <c r="R85" s="633">
        <v>2</v>
      </c>
      <c r="S85" s="632" t="s">
        <v>73</v>
      </c>
      <c r="T85" s="433"/>
      <c r="U85" s="720"/>
      <c r="V85" s="632"/>
      <c r="W85" s="433"/>
      <c r="X85" s="633"/>
      <c r="Y85" s="632"/>
      <c r="Z85" s="289"/>
      <c r="AA85" s="633">
        <v>2</v>
      </c>
      <c r="AB85" s="632" t="s">
        <v>73</v>
      </c>
      <c r="AC85" s="289"/>
      <c r="AD85" s="633"/>
      <c r="AE85" s="632"/>
      <c r="AF85" s="108"/>
      <c r="AG85" s="39">
        <v>5</v>
      </c>
      <c r="AH85" s="632" t="s">
        <v>74</v>
      </c>
      <c r="AI85" s="190"/>
      <c r="AJ85" s="39">
        <v>3</v>
      </c>
      <c r="AK85" s="632" t="s">
        <v>74</v>
      </c>
      <c r="AL85" s="190"/>
      <c r="AM85" s="703"/>
      <c r="AN85" s="632"/>
      <c r="AO85" s="289"/>
      <c r="AP85" s="633"/>
      <c r="AQ85" s="632"/>
      <c r="AR85" s="190"/>
      <c r="AS85" s="703"/>
      <c r="AT85" s="632"/>
      <c r="AU85" s="190"/>
      <c r="AV85" s="703"/>
      <c r="AW85" s="632"/>
      <c r="AX85" s="289"/>
      <c r="AY85" s="633">
        <v>3</v>
      </c>
      <c r="AZ85" s="632" t="s">
        <v>74</v>
      </c>
      <c r="BA85" s="289"/>
      <c r="BB85" s="633"/>
      <c r="BC85" s="632"/>
      <c r="BD85" s="289"/>
      <c r="BE85" s="633"/>
      <c r="BF85" s="632"/>
      <c r="BG85" s="289"/>
      <c r="BH85" s="633"/>
      <c r="BI85" s="632"/>
      <c r="BJ85" s="289"/>
      <c r="BK85" s="633"/>
      <c r="BL85" s="632"/>
      <c r="BM85" s="289"/>
      <c r="BN85" s="633"/>
      <c r="BO85" s="632"/>
      <c r="BP85" s="289"/>
      <c r="BQ85" s="633">
        <v>3</v>
      </c>
      <c r="BR85" s="632" t="s">
        <v>73</v>
      </c>
      <c r="BS85" s="289"/>
      <c r="BT85" s="633"/>
      <c r="BU85" s="632"/>
      <c r="BV85" s="289"/>
      <c r="BW85" s="633"/>
      <c r="BX85" s="632"/>
      <c r="BY85" s="289"/>
      <c r="BZ85" s="633">
        <v>3</v>
      </c>
      <c r="CA85" s="632" t="s">
        <v>74</v>
      </c>
      <c r="CB85" s="632"/>
      <c r="CC85" s="632">
        <v>1</v>
      </c>
      <c r="CD85" s="632" t="s">
        <v>73</v>
      </c>
      <c r="CE85" s="289"/>
      <c r="CF85" s="633">
        <v>3</v>
      </c>
      <c r="CG85" s="632" t="s">
        <v>74</v>
      </c>
      <c r="CH85" s="289"/>
      <c r="CI85" s="633">
        <v>2</v>
      </c>
      <c r="CJ85" s="632" t="s">
        <v>73</v>
      </c>
      <c r="CK85" s="289"/>
      <c r="CL85" s="633"/>
      <c r="CM85" s="632"/>
      <c r="CN85" s="289"/>
      <c r="CO85" s="633"/>
      <c r="CP85" s="632"/>
      <c r="CQ85" s="289"/>
      <c r="CR85" s="633"/>
      <c r="CS85" s="632"/>
      <c r="CT85" s="289"/>
      <c r="CU85" s="633"/>
      <c r="CV85" s="632"/>
      <c r="CW85" s="289"/>
      <c r="CX85" s="633">
        <v>3</v>
      </c>
      <c r="CY85" s="632" t="s">
        <v>74</v>
      </c>
      <c r="CZ85" s="289"/>
      <c r="DA85" s="633"/>
      <c r="DB85" s="632"/>
      <c r="DC85" s="289"/>
      <c r="DD85" s="633">
        <v>3</v>
      </c>
      <c r="DE85" s="632" t="s">
        <v>74</v>
      </c>
      <c r="DF85" s="289"/>
      <c r="DG85" s="633">
        <v>3</v>
      </c>
      <c r="DH85" s="632" t="s">
        <v>74</v>
      </c>
      <c r="DI85" s="289"/>
      <c r="DJ85" s="633"/>
      <c r="DK85" s="632"/>
      <c r="DL85" s="289"/>
      <c r="DM85" s="633"/>
      <c r="DN85" s="632"/>
      <c r="DO85" s="289"/>
      <c r="DP85" s="633"/>
      <c r="DQ85" s="632"/>
      <c r="DR85" s="289"/>
      <c r="DS85" s="633"/>
      <c r="DT85" s="632"/>
      <c r="DU85" s="289"/>
      <c r="DV85" s="633"/>
      <c r="DW85" s="632"/>
      <c r="DX85" s="190"/>
      <c r="DY85" s="703"/>
      <c r="DZ85" s="632"/>
      <c r="EA85" s="289"/>
      <c r="EB85" s="633">
        <v>3</v>
      </c>
      <c r="EC85" s="632" t="s">
        <v>73</v>
      </c>
      <c r="ED85" s="289"/>
      <c r="EE85" s="633">
        <v>2</v>
      </c>
      <c r="EF85" s="632" t="s">
        <v>73</v>
      </c>
      <c r="EG85" s="289"/>
      <c r="EH85" s="633">
        <v>3</v>
      </c>
      <c r="EI85" s="632" t="s">
        <v>73</v>
      </c>
      <c r="EJ85" s="289"/>
      <c r="EK85" s="633">
        <v>3</v>
      </c>
      <c r="EL85" s="632" t="s">
        <v>73</v>
      </c>
      <c r="EM85" s="289"/>
      <c r="EN85" s="633">
        <v>3</v>
      </c>
      <c r="EO85" s="632" t="s">
        <v>73</v>
      </c>
      <c r="EP85" s="289"/>
      <c r="EQ85" s="154">
        <v>5</v>
      </c>
      <c r="ER85" s="632" t="s">
        <v>74</v>
      </c>
      <c r="ES85" s="190"/>
      <c r="ET85" s="703"/>
      <c r="EU85" s="632"/>
      <c r="EV85" s="190"/>
      <c r="EW85" s="703"/>
      <c r="EX85" s="632"/>
      <c r="EY85" s="289"/>
      <c r="EZ85" s="633"/>
      <c r="FA85" s="632"/>
      <c r="FB85" s="289"/>
      <c r="FC85" s="154">
        <v>3</v>
      </c>
      <c r="FD85" s="632" t="s">
        <v>73</v>
      </c>
      <c r="FE85" s="289"/>
      <c r="FF85" s="502"/>
      <c r="FG85" s="68"/>
    </row>
    <row r="86" spans="1:163" ht="29.25" customHeight="1">
      <c r="A86" s="68"/>
      <c r="B86" s="664" t="s">
        <v>218</v>
      </c>
      <c r="C86" s="235"/>
      <c r="D86" s="392"/>
      <c r="E86" s="675"/>
      <c r="F86" s="365"/>
      <c r="G86" s="643"/>
      <c r="H86" s="454"/>
      <c r="I86" s="365"/>
      <c r="J86" s="643"/>
      <c r="K86" s="454"/>
      <c r="L86" s="365"/>
      <c r="M86" s="643"/>
      <c r="N86" s="454"/>
      <c r="O86" s="365"/>
      <c r="P86" s="643"/>
      <c r="Q86" s="454"/>
      <c r="R86" s="365"/>
      <c r="S86" s="643"/>
      <c r="T86" s="358"/>
      <c r="U86" s="181"/>
      <c r="V86" s="643"/>
      <c r="W86" s="358"/>
      <c r="X86" s="365"/>
      <c r="Y86" s="643"/>
      <c r="Z86" s="454"/>
      <c r="AA86" s="365"/>
      <c r="AB86" s="643"/>
      <c r="AC86" s="454"/>
      <c r="AD86" s="365"/>
      <c r="AE86" s="643"/>
      <c r="AF86" s="512"/>
      <c r="AG86" s="49"/>
      <c r="AH86" s="643"/>
      <c r="AI86" s="526"/>
      <c r="AJ86" s="49"/>
      <c r="AK86" s="643"/>
      <c r="AL86" s="526"/>
      <c r="AM86" s="49"/>
      <c r="AN86" s="643"/>
      <c r="AO86" s="454"/>
      <c r="AP86" s="365"/>
      <c r="AQ86" s="643"/>
      <c r="AR86" s="526"/>
      <c r="AS86" s="49"/>
      <c r="AT86" s="643"/>
      <c r="AU86" s="526"/>
      <c r="AV86" s="49"/>
      <c r="AW86" s="643"/>
      <c r="AX86" s="454"/>
      <c r="AY86" s="365"/>
      <c r="AZ86" s="643"/>
      <c r="BA86" s="454"/>
      <c r="BB86" s="365"/>
      <c r="BC86" s="643"/>
      <c r="BD86" s="454"/>
      <c r="BE86" s="365"/>
      <c r="BF86" s="643"/>
      <c r="BG86" s="454"/>
      <c r="BH86" s="365"/>
      <c r="BI86" s="643"/>
      <c r="BJ86" s="454"/>
      <c r="BK86" s="365"/>
      <c r="BL86" s="643"/>
      <c r="BM86" s="454"/>
      <c r="BN86" s="365"/>
      <c r="BO86" s="643"/>
      <c r="BP86" s="454"/>
      <c r="BQ86" s="365"/>
      <c r="BR86" s="643"/>
      <c r="BS86" s="454"/>
      <c r="BT86" s="365"/>
      <c r="BU86" s="643"/>
      <c r="BV86" s="454"/>
      <c r="BW86" s="365"/>
      <c r="BX86" s="643"/>
      <c r="BY86" s="454"/>
      <c r="BZ86" s="365"/>
      <c r="CA86" s="643"/>
      <c r="CB86" s="643"/>
      <c r="CC86" s="643"/>
      <c r="CD86" s="643"/>
      <c r="CE86" s="454"/>
      <c r="CF86" s="365"/>
      <c r="CG86" s="643"/>
      <c r="CH86" s="454"/>
      <c r="CI86" s="365"/>
      <c r="CJ86" s="643"/>
      <c r="CK86" s="454"/>
      <c r="CL86" s="365"/>
      <c r="CM86" s="643"/>
      <c r="CN86" s="454"/>
      <c r="CO86" s="365"/>
      <c r="CP86" s="643"/>
      <c r="CQ86" s="454"/>
      <c r="CR86" s="365"/>
      <c r="CS86" s="643"/>
      <c r="CT86" s="454"/>
      <c r="CU86" s="365"/>
      <c r="CV86" s="643"/>
      <c r="CW86" s="454"/>
      <c r="CX86" s="365"/>
      <c r="CY86" s="643"/>
      <c r="CZ86" s="454"/>
      <c r="DA86" s="365"/>
      <c r="DB86" s="643"/>
      <c r="DC86" s="454"/>
      <c r="DD86" s="365"/>
      <c r="DE86" s="643"/>
      <c r="DF86" s="454"/>
      <c r="DG86" s="365"/>
      <c r="DH86" s="643"/>
      <c r="DI86" s="454"/>
      <c r="DJ86" s="365"/>
      <c r="DK86" s="643"/>
      <c r="DL86" s="454"/>
      <c r="DM86" s="365"/>
      <c r="DN86" s="643"/>
      <c r="DO86" s="454"/>
      <c r="DP86" s="365"/>
      <c r="DQ86" s="643"/>
      <c r="DR86" s="454"/>
      <c r="DS86" s="365"/>
      <c r="DT86" s="643"/>
      <c r="DU86" s="454"/>
      <c r="DV86" s="365"/>
      <c r="DW86" s="643"/>
      <c r="DX86" s="526"/>
      <c r="DY86" s="49"/>
      <c r="DZ86" s="643"/>
      <c r="EA86" s="454"/>
      <c r="EB86" s="365"/>
      <c r="EC86" s="643"/>
      <c r="ED86" s="454"/>
      <c r="EE86" s="365"/>
      <c r="EF86" s="643"/>
      <c r="EG86" s="454"/>
      <c r="EH86" s="365"/>
      <c r="EI86" s="643"/>
      <c r="EJ86" s="454"/>
      <c r="EK86" s="365"/>
      <c r="EL86" s="643"/>
      <c r="EM86" s="454"/>
      <c r="EN86" s="365"/>
      <c r="EO86" s="643"/>
      <c r="EP86" s="454"/>
      <c r="EQ86" s="365"/>
      <c r="ER86" s="643"/>
      <c r="ES86" s="526"/>
      <c r="ET86" s="49"/>
      <c r="EU86" s="643"/>
      <c r="EV86" s="526"/>
      <c r="EW86" s="49"/>
      <c r="EX86" s="643"/>
      <c r="EY86" s="454"/>
      <c r="EZ86" s="365"/>
      <c r="FA86" s="643"/>
      <c r="FB86" s="454"/>
      <c r="FC86" s="365"/>
      <c r="FD86" s="643"/>
      <c r="FE86" s="454"/>
      <c r="FF86" s="502"/>
      <c r="FG86" s="68"/>
    </row>
    <row r="87" spans="1:163" ht="65.25" customHeight="1">
      <c r="A87" s="715" t="s">
        <v>219</v>
      </c>
      <c r="B87" s="96" t="s">
        <v>220</v>
      </c>
      <c r="C87" s="174"/>
      <c r="D87" s="103"/>
      <c r="E87" s="146"/>
      <c r="F87" s="633"/>
      <c r="G87" s="632"/>
      <c r="H87" s="289"/>
      <c r="I87" s="633"/>
      <c r="J87" s="632"/>
      <c r="K87" s="289"/>
      <c r="L87" s="633"/>
      <c r="M87" s="632"/>
      <c r="N87" s="289"/>
      <c r="O87" s="633"/>
      <c r="P87" s="632"/>
      <c r="Q87" s="289"/>
      <c r="R87" s="633"/>
      <c r="S87" s="632"/>
      <c r="T87" s="433"/>
      <c r="U87" s="720"/>
      <c r="V87" s="632"/>
      <c r="W87" s="433"/>
      <c r="X87" s="633">
        <v>5</v>
      </c>
      <c r="Y87" s="632" t="s">
        <v>74</v>
      </c>
      <c r="Z87" s="289"/>
      <c r="AA87" s="633"/>
      <c r="AB87" s="632"/>
      <c r="AC87" s="289"/>
      <c r="AD87" s="633"/>
      <c r="AE87" s="632"/>
      <c r="AF87" s="108"/>
      <c r="AG87" s="39">
        <v>5</v>
      </c>
      <c r="AH87" s="632" t="s">
        <v>74</v>
      </c>
      <c r="AI87" s="190"/>
      <c r="AJ87" s="703">
        <v>3</v>
      </c>
      <c r="AK87" s="632" t="s">
        <v>74</v>
      </c>
      <c r="AL87" s="190"/>
      <c r="AM87" s="703">
        <v>5</v>
      </c>
      <c r="AN87" s="632" t="s">
        <v>74</v>
      </c>
      <c r="AO87" s="289"/>
      <c r="AP87" s="633"/>
      <c r="AQ87" s="632"/>
      <c r="AR87" s="190"/>
      <c r="AS87" s="703"/>
      <c r="AT87" s="632"/>
      <c r="AU87" s="190"/>
      <c r="AV87" s="703"/>
      <c r="AW87" s="632"/>
      <c r="AX87" s="289"/>
      <c r="AY87" s="633">
        <v>5</v>
      </c>
      <c r="AZ87" s="632" t="s">
        <v>74</v>
      </c>
      <c r="BA87" s="289"/>
      <c r="BB87" s="633"/>
      <c r="BC87" s="632"/>
      <c r="BD87" s="289"/>
      <c r="BE87" s="633"/>
      <c r="BF87" s="632"/>
      <c r="BG87" s="289"/>
      <c r="BH87" s="633"/>
      <c r="BI87" s="632"/>
      <c r="BJ87" s="289"/>
      <c r="BK87" s="633">
        <v>3</v>
      </c>
      <c r="BL87" s="632" t="s">
        <v>74</v>
      </c>
      <c r="BM87" s="289"/>
      <c r="BN87" s="633"/>
      <c r="BO87" s="632"/>
      <c r="BP87" s="289"/>
      <c r="BQ87" s="633"/>
      <c r="BR87" s="632"/>
      <c r="BS87" s="289"/>
      <c r="BT87" s="633"/>
      <c r="BU87" s="632"/>
      <c r="BV87" s="289"/>
      <c r="BW87" s="633"/>
      <c r="BX87" s="632"/>
      <c r="BY87" s="289"/>
      <c r="BZ87" s="633">
        <v>1</v>
      </c>
      <c r="CA87" s="632" t="s">
        <v>73</v>
      </c>
      <c r="CB87" s="632"/>
      <c r="CC87" s="632"/>
      <c r="CD87" s="632"/>
      <c r="CE87" s="289"/>
      <c r="CF87" s="633"/>
      <c r="CG87" s="632"/>
      <c r="CH87" s="289"/>
      <c r="CI87" s="633">
        <v>1</v>
      </c>
      <c r="CJ87" s="632" t="s">
        <v>73</v>
      </c>
      <c r="CK87" s="289"/>
      <c r="CL87" s="633"/>
      <c r="CM87" s="632"/>
      <c r="CN87" s="289"/>
      <c r="CO87" s="633"/>
      <c r="CP87" s="632"/>
      <c r="CQ87" s="289"/>
      <c r="CR87" s="633"/>
      <c r="CS87" s="632"/>
      <c r="CT87" s="289"/>
      <c r="CU87" s="633"/>
      <c r="CV87" s="632"/>
      <c r="CW87" s="289"/>
      <c r="CX87" s="633">
        <v>1</v>
      </c>
      <c r="CY87" s="632" t="s">
        <v>73</v>
      </c>
      <c r="CZ87" s="289"/>
      <c r="DA87" s="633"/>
      <c r="DB87" s="632"/>
      <c r="DC87" s="289"/>
      <c r="DD87" s="633"/>
      <c r="DE87" s="632"/>
      <c r="DF87" s="289"/>
      <c r="DG87" s="633"/>
      <c r="DH87" s="632"/>
      <c r="DI87" s="289"/>
      <c r="DJ87" s="633"/>
      <c r="DK87" s="632"/>
      <c r="DL87" s="289"/>
      <c r="DM87" s="633"/>
      <c r="DN87" s="632"/>
      <c r="DO87" s="289"/>
      <c r="DP87" s="633"/>
      <c r="DQ87" s="632"/>
      <c r="DR87" s="289"/>
      <c r="DS87" s="633"/>
      <c r="DT87" s="632"/>
      <c r="DU87" s="289"/>
      <c r="DV87" s="633"/>
      <c r="DW87" s="632"/>
      <c r="DX87" s="190"/>
      <c r="DY87" s="703"/>
      <c r="DZ87" s="632"/>
      <c r="EA87" s="289"/>
      <c r="EB87" s="633"/>
      <c r="EC87" s="632"/>
      <c r="ED87" s="289"/>
      <c r="EE87" s="633"/>
      <c r="EF87" s="632"/>
      <c r="EG87" s="289"/>
      <c r="EH87" s="633">
        <v>1</v>
      </c>
      <c r="EI87" s="632" t="s">
        <v>73</v>
      </c>
      <c r="EJ87" s="289"/>
      <c r="EK87" s="633"/>
      <c r="EL87" s="632"/>
      <c r="EM87" s="289"/>
      <c r="EN87" s="633"/>
      <c r="EO87" s="632"/>
      <c r="EP87" s="289"/>
      <c r="EQ87" s="154"/>
      <c r="ER87" s="632"/>
      <c r="ES87" s="190"/>
      <c r="ET87" s="703"/>
      <c r="EU87" s="632"/>
      <c r="EV87" s="190"/>
      <c r="EW87" s="703">
        <v>5</v>
      </c>
      <c r="EX87" s="632" t="s">
        <v>74</v>
      </c>
      <c r="EY87" s="289"/>
      <c r="EZ87" s="633">
        <v>5</v>
      </c>
      <c r="FA87" s="632" t="s">
        <v>74</v>
      </c>
      <c r="FB87" s="289"/>
      <c r="FC87" s="154">
        <v>3</v>
      </c>
      <c r="FD87" s="632" t="s">
        <v>74</v>
      </c>
      <c r="FE87" s="289"/>
      <c r="FF87" s="502"/>
      <c r="FG87" s="68"/>
    </row>
    <row r="88" spans="1:163" ht="65.25" customHeight="1">
      <c r="A88" s="715" t="s">
        <v>221</v>
      </c>
      <c r="B88" s="96" t="s">
        <v>222</v>
      </c>
      <c r="C88" s="174"/>
      <c r="D88" s="103"/>
      <c r="E88" s="146"/>
      <c r="F88" s="633"/>
      <c r="G88" s="632"/>
      <c r="H88" s="289"/>
      <c r="I88" s="633"/>
      <c r="J88" s="632"/>
      <c r="K88" s="289"/>
      <c r="L88" s="633"/>
      <c r="M88" s="632"/>
      <c r="N88" s="289"/>
      <c r="O88" s="633"/>
      <c r="P88" s="632"/>
      <c r="Q88" s="289"/>
      <c r="R88" s="633"/>
      <c r="S88" s="632"/>
      <c r="T88" s="433"/>
      <c r="U88" s="720"/>
      <c r="V88" s="632"/>
      <c r="W88" s="433"/>
      <c r="X88" s="633">
        <v>5</v>
      </c>
      <c r="Y88" s="632" t="s">
        <v>74</v>
      </c>
      <c r="Z88" s="289"/>
      <c r="AA88" s="633"/>
      <c r="AB88" s="632"/>
      <c r="AC88" s="289"/>
      <c r="AD88" s="633"/>
      <c r="AE88" s="632"/>
      <c r="AF88" s="108"/>
      <c r="AG88" s="703"/>
      <c r="AH88" s="632"/>
      <c r="AI88" s="190"/>
      <c r="AJ88" s="703"/>
      <c r="AK88" s="632"/>
      <c r="AL88" s="190"/>
      <c r="AM88" s="703">
        <v>3</v>
      </c>
      <c r="AN88" s="632" t="s">
        <v>73</v>
      </c>
      <c r="AO88" s="289"/>
      <c r="AP88" s="633"/>
      <c r="AQ88" s="632"/>
      <c r="AR88" s="190"/>
      <c r="AS88" s="703"/>
      <c r="AT88" s="632"/>
      <c r="AU88" s="190"/>
      <c r="AV88" s="703"/>
      <c r="AW88" s="632"/>
      <c r="AX88" s="289"/>
      <c r="AY88" s="633"/>
      <c r="AZ88" s="632"/>
      <c r="BA88" s="289"/>
      <c r="BB88" s="633"/>
      <c r="BC88" s="632"/>
      <c r="BD88" s="289"/>
      <c r="BE88" s="633"/>
      <c r="BF88" s="632"/>
      <c r="BG88" s="289"/>
      <c r="BH88" s="633"/>
      <c r="BI88" s="632"/>
      <c r="BJ88" s="289"/>
      <c r="BK88" s="633"/>
      <c r="BL88" s="632"/>
      <c r="BM88" s="289"/>
      <c r="BN88" s="633"/>
      <c r="BO88" s="632"/>
      <c r="BP88" s="289"/>
      <c r="BQ88" s="633"/>
      <c r="BR88" s="632"/>
      <c r="BS88" s="289"/>
      <c r="BT88" s="633"/>
      <c r="BU88" s="632"/>
      <c r="BV88" s="289"/>
      <c r="BW88" s="633"/>
      <c r="BX88" s="632"/>
      <c r="BY88" s="289"/>
      <c r="BZ88" s="633"/>
      <c r="CA88" s="632"/>
      <c r="CB88" s="632"/>
      <c r="CC88" s="632"/>
      <c r="CD88" s="632"/>
      <c r="CE88" s="289"/>
      <c r="CF88" s="633"/>
      <c r="CG88" s="632"/>
      <c r="CH88" s="289"/>
      <c r="CI88" s="633"/>
      <c r="CJ88" s="632"/>
      <c r="CK88" s="289"/>
      <c r="CL88" s="633"/>
      <c r="CM88" s="632"/>
      <c r="CN88" s="289"/>
      <c r="CO88" s="633"/>
      <c r="CP88" s="632"/>
      <c r="CQ88" s="289"/>
      <c r="CR88" s="633"/>
      <c r="CS88" s="632"/>
      <c r="CT88" s="289"/>
      <c r="CU88" s="633"/>
      <c r="CV88" s="632"/>
      <c r="CW88" s="289"/>
      <c r="CX88" s="633">
        <v>1</v>
      </c>
      <c r="CY88" s="632" t="s">
        <v>73</v>
      </c>
      <c r="CZ88" s="289"/>
      <c r="DA88" s="633"/>
      <c r="DB88" s="632"/>
      <c r="DC88" s="289"/>
      <c r="DD88" s="633"/>
      <c r="DE88" s="632"/>
      <c r="DF88" s="289"/>
      <c r="DG88" s="633"/>
      <c r="DH88" s="632"/>
      <c r="DI88" s="289"/>
      <c r="DJ88" s="633"/>
      <c r="DK88" s="632"/>
      <c r="DL88" s="289"/>
      <c r="DM88" s="633"/>
      <c r="DN88" s="632"/>
      <c r="DO88" s="289"/>
      <c r="DP88" s="633"/>
      <c r="DQ88" s="632"/>
      <c r="DR88" s="289"/>
      <c r="DS88" s="633"/>
      <c r="DT88" s="632"/>
      <c r="DU88" s="289"/>
      <c r="DV88" s="633"/>
      <c r="DW88" s="632"/>
      <c r="DX88" s="190"/>
      <c r="DY88" s="703"/>
      <c r="DZ88" s="632"/>
      <c r="EA88" s="289"/>
      <c r="EB88" s="633"/>
      <c r="EC88" s="632"/>
      <c r="ED88" s="289"/>
      <c r="EE88" s="633"/>
      <c r="EF88" s="632"/>
      <c r="EG88" s="289"/>
      <c r="EH88" s="633">
        <v>1</v>
      </c>
      <c r="EI88" s="632" t="s">
        <v>73</v>
      </c>
      <c r="EJ88" s="289"/>
      <c r="EK88" s="633"/>
      <c r="EL88" s="632"/>
      <c r="EM88" s="289"/>
      <c r="EN88" s="633"/>
      <c r="EO88" s="632"/>
      <c r="EP88" s="289"/>
      <c r="EQ88" s="154"/>
      <c r="ER88" s="632"/>
      <c r="ES88" s="190"/>
      <c r="ET88" s="703"/>
      <c r="EU88" s="632"/>
      <c r="EV88" s="190"/>
      <c r="EW88" s="703">
        <v>5</v>
      </c>
      <c r="EX88" s="632" t="s">
        <v>74</v>
      </c>
      <c r="EY88" s="289"/>
      <c r="EZ88" s="633">
        <v>5</v>
      </c>
      <c r="FA88" s="632" t="s">
        <v>74</v>
      </c>
      <c r="FB88" s="289"/>
      <c r="FC88" s="154"/>
      <c r="FD88" s="632"/>
      <c r="FE88" s="289"/>
      <c r="FF88" s="502"/>
      <c r="FG88" s="68"/>
    </row>
    <row r="89" spans="1:163" ht="65.25" customHeight="1">
      <c r="A89" s="715" t="s">
        <v>223</v>
      </c>
      <c r="B89" s="96" t="s">
        <v>224</v>
      </c>
      <c r="C89" s="174">
        <v>1</v>
      </c>
      <c r="D89" s="103" t="s">
        <v>73</v>
      </c>
      <c r="E89" s="146"/>
      <c r="F89" s="633"/>
      <c r="G89" s="632"/>
      <c r="H89" s="289"/>
      <c r="I89" s="633"/>
      <c r="J89" s="632"/>
      <c r="K89" s="289"/>
      <c r="L89" s="633"/>
      <c r="M89" s="632"/>
      <c r="N89" s="289"/>
      <c r="O89" s="633"/>
      <c r="P89" s="632"/>
      <c r="Q89" s="289"/>
      <c r="R89" s="633"/>
      <c r="S89" s="632"/>
      <c r="T89" s="433"/>
      <c r="U89" s="720"/>
      <c r="V89" s="632"/>
      <c r="W89" s="433"/>
      <c r="X89" s="633">
        <v>5</v>
      </c>
      <c r="Y89" s="632" t="s">
        <v>74</v>
      </c>
      <c r="Z89" s="289"/>
      <c r="AA89" s="633"/>
      <c r="AB89" s="632"/>
      <c r="AC89" s="289"/>
      <c r="AD89" s="633"/>
      <c r="AE89" s="632"/>
      <c r="AF89" s="108"/>
      <c r="AG89" s="39">
        <v>5</v>
      </c>
      <c r="AH89" s="632" t="s">
        <v>74</v>
      </c>
      <c r="AI89" s="190"/>
      <c r="AJ89" s="39">
        <v>3</v>
      </c>
      <c r="AK89" s="632" t="s">
        <v>74</v>
      </c>
      <c r="AL89" s="190"/>
      <c r="AM89" s="703">
        <v>5</v>
      </c>
      <c r="AN89" s="632" t="s">
        <v>74</v>
      </c>
      <c r="AO89" s="289"/>
      <c r="AP89" s="633">
        <v>1</v>
      </c>
      <c r="AQ89" s="632" t="s">
        <v>73</v>
      </c>
      <c r="AR89" s="190"/>
      <c r="AS89" s="703">
        <v>1</v>
      </c>
      <c r="AT89" s="632" t="s">
        <v>73</v>
      </c>
      <c r="AU89" s="190"/>
      <c r="AV89" s="703">
        <v>1</v>
      </c>
      <c r="AW89" s="632" t="s">
        <v>73</v>
      </c>
      <c r="AX89" s="289"/>
      <c r="AY89" s="633">
        <v>5</v>
      </c>
      <c r="AZ89" s="632" t="s">
        <v>74</v>
      </c>
      <c r="BA89" s="289"/>
      <c r="BB89" s="633"/>
      <c r="BC89" s="632"/>
      <c r="BD89" s="289"/>
      <c r="BE89" s="633"/>
      <c r="BF89" s="632"/>
      <c r="BG89" s="289"/>
      <c r="BH89" s="633"/>
      <c r="BI89" s="632"/>
      <c r="BJ89" s="289"/>
      <c r="BK89" s="633">
        <v>3</v>
      </c>
      <c r="BL89" s="632" t="s">
        <v>74</v>
      </c>
      <c r="BM89" s="289"/>
      <c r="BN89" s="633"/>
      <c r="BO89" s="632"/>
      <c r="BP89" s="289"/>
      <c r="BQ89" s="633">
        <v>3</v>
      </c>
      <c r="BR89" s="632" t="s">
        <v>73</v>
      </c>
      <c r="BS89" s="289"/>
      <c r="BT89" s="633"/>
      <c r="BU89" s="632"/>
      <c r="BV89" s="289"/>
      <c r="BW89" s="633"/>
      <c r="BX89" s="632"/>
      <c r="BY89" s="289"/>
      <c r="BZ89" s="633">
        <v>1</v>
      </c>
      <c r="CA89" s="632" t="s">
        <v>73</v>
      </c>
      <c r="CB89" s="632"/>
      <c r="CC89" s="632">
        <v>3</v>
      </c>
      <c r="CD89" s="632" t="s">
        <v>74</v>
      </c>
      <c r="CE89" s="289"/>
      <c r="CF89" s="633"/>
      <c r="CG89" s="632"/>
      <c r="CH89" s="289"/>
      <c r="CI89" s="633">
        <v>1</v>
      </c>
      <c r="CJ89" s="632" t="s">
        <v>73</v>
      </c>
      <c r="CK89" s="289"/>
      <c r="CL89" s="154"/>
      <c r="CM89" s="431"/>
      <c r="CN89" s="130"/>
      <c r="CO89" s="633">
        <v>1</v>
      </c>
      <c r="CP89" s="632" t="s">
        <v>73</v>
      </c>
      <c r="CQ89" s="289"/>
      <c r="CR89" s="633">
        <v>1</v>
      </c>
      <c r="CS89" s="632" t="s">
        <v>73</v>
      </c>
      <c r="CT89" s="289"/>
      <c r="CU89" s="633">
        <v>1</v>
      </c>
      <c r="CV89" s="632" t="s">
        <v>73</v>
      </c>
      <c r="CW89" s="289"/>
      <c r="CX89" s="633">
        <v>1</v>
      </c>
      <c r="CY89" s="632" t="s">
        <v>73</v>
      </c>
      <c r="CZ89" s="289"/>
      <c r="DA89" s="154">
        <v>3</v>
      </c>
      <c r="DB89" s="431" t="s">
        <v>73</v>
      </c>
      <c r="DC89" s="289"/>
      <c r="DD89" s="633">
        <v>3</v>
      </c>
      <c r="DE89" s="632" t="s">
        <v>74</v>
      </c>
      <c r="DF89" s="289"/>
      <c r="DG89" s="633"/>
      <c r="DH89" s="632"/>
      <c r="DI89" s="289"/>
      <c r="DJ89" s="633">
        <v>3</v>
      </c>
      <c r="DK89" s="632" t="s">
        <v>73</v>
      </c>
      <c r="DL89" s="289"/>
      <c r="DM89" s="154">
        <v>3</v>
      </c>
      <c r="DN89" s="632" t="s">
        <v>73</v>
      </c>
      <c r="DO89" s="289"/>
      <c r="DP89" s="633"/>
      <c r="DQ89" s="632"/>
      <c r="DR89" s="289"/>
      <c r="DS89" s="633"/>
      <c r="DT89" s="632"/>
      <c r="DU89" s="289"/>
      <c r="DV89" s="633"/>
      <c r="DW89" s="632"/>
      <c r="DX89" s="190"/>
      <c r="DY89" s="703"/>
      <c r="DZ89" s="632"/>
      <c r="EA89" s="289"/>
      <c r="EB89" s="633"/>
      <c r="EC89" s="632"/>
      <c r="ED89" s="289"/>
      <c r="EE89" s="633"/>
      <c r="EF89" s="632"/>
      <c r="EG89" s="289"/>
      <c r="EH89" s="633">
        <v>2</v>
      </c>
      <c r="EI89" s="632" t="s">
        <v>73</v>
      </c>
      <c r="EJ89" s="289"/>
      <c r="EK89" s="633"/>
      <c r="EL89" s="632"/>
      <c r="EM89" s="289"/>
      <c r="EN89" s="633"/>
      <c r="EO89" s="632"/>
      <c r="EP89" s="289"/>
      <c r="EQ89" s="154"/>
      <c r="ER89" s="632"/>
      <c r="ES89" s="190"/>
      <c r="ET89" s="703"/>
      <c r="EU89" s="632"/>
      <c r="EV89" s="190"/>
      <c r="EW89" s="703"/>
      <c r="EX89" s="632"/>
      <c r="EY89" s="289"/>
      <c r="EZ89" s="633"/>
      <c r="FA89" s="632"/>
      <c r="FB89" s="289"/>
      <c r="FC89" s="154">
        <v>3</v>
      </c>
      <c r="FD89" s="632" t="s">
        <v>74</v>
      </c>
      <c r="FE89" s="289"/>
      <c r="FF89" s="502"/>
      <c r="FG89" s="68"/>
    </row>
    <row r="90" spans="1:163" ht="65.25" customHeight="1">
      <c r="A90" s="715" t="s">
        <v>225</v>
      </c>
      <c r="B90" s="96" t="s">
        <v>226</v>
      </c>
      <c r="C90" s="174">
        <v>2</v>
      </c>
      <c r="D90" s="103" t="s">
        <v>73</v>
      </c>
      <c r="E90" s="146"/>
      <c r="F90" s="633">
        <v>2</v>
      </c>
      <c r="G90" s="632" t="s">
        <v>73</v>
      </c>
      <c r="H90" s="289"/>
      <c r="I90" s="633">
        <v>3</v>
      </c>
      <c r="J90" s="632" t="s">
        <v>73</v>
      </c>
      <c r="K90" s="289"/>
      <c r="L90" s="633">
        <v>3</v>
      </c>
      <c r="M90" s="632" t="s">
        <v>73</v>
      </c>
      <c r="N90" s="289"/>
      <c r="O90" s="633">
        <v>5</v>
      </c>
      <c r="P90" s="632" t="s">
        <v>73</v>
      </c>
      <c r="Q90" s="289"/>
      <c r="R90" s="633">
        <v>2</v>
      </c>
      <c r="S90" s="632" t="s">
        <v>73</v>
      </c>
      <c r="T90" s="433"/>
      <c r="U90" s="720">
        <v>5</v>
      </c>
      <c r="V90" s="632" t="s">
        <v>74</v>
      </c>
      <c r="W90" s="433"/>
      <c r="X90" s="633">
        <v>5</v>
      </c>
      <c r="Y90" s="632" t="s">
        <v>74</v>
      </c>
      <c r="Z90" s="289"/>
      <c r="AA90" s="633">
        <v>1</v>
      </c>
      <c r="AB90" s="632" t="s">
        <v>73</v>
      </c>
      <c r="AC90" s="289"/>
      <c r="AD90" s="633">
        <v>5</v>
      </c>
      <c r="AE90" s="632" t="s">
        <v>73</v>
      </c>
      <c r="AF90" s="108"/>
      <c r="AG90" s="39">
        <v>5</v>
      </c>
      <c r="AH90" s="632" t="s">
        <v>74</v>
      </c>
      <c r="AI90" s="190"/>
      <c r="AJ90" s="39">
        <v>3</v>
      </c>
      <c r="AK90" s="632" t="s">
        <v>74</v>
      </c>
      <c r="AL90" s="190"/>
      <c r="AM90" s="703">
        <v>5</v>
      </c>
      <c r="AN90" s="632" t="s">
        <v>74</v>
      </c>
      <c r="AO90" s="289"/>
      <c r="AP90" s="633">
        <v>3</v>
      </c>
      <c r="AQ90" s="632" t="s">
        <v>73</v>
      </c>
      <c r="AR90" s="190"/>
      <c r="AS90" s="703">
        <v>3</v>
      </c>
      <c r="AT90" s="632" t="s">
        <v>73</v>
      </c>
      <c r="AU90" s="190"/>
      <c r="AV90" s="703">
        <v>3</v>
      </c>
      <c r="AW90" s="632" t="s">
        <v>73</v>
      </c>
      <c r="AX90" s="289"/>
      <c r="AY90" s="633">
        <v>5</v>
      </c>
      <c r="AZ90" s="632" t="s">
        <v>74</v>
      </c>
      <c r="BA90" s="289"/>
      <c r="BB90" s="633"/>
      <c r="BC90" s="632"/>
      <c r="BD90" s="289"/>
      <c r="BE90" s="633"/>
      <c r="BF90" s="632"/>
      <c r="BG90" s="289"/>
      <c r="BH90" s="633"/>
      <c r="BI90" s="632"/>
      <c r="BJ90" s="289"/>
      <c r="BK90" s="633">
        <v>3</v>
      </c>
      <c r="BL90" s="632" t="s">
        <v>73</v>
      </c>
      <c r="BM90" s="289"/>
      <c r="BN90" s="633"/>
      <c r="BO90" s="632"/>
      <c r="BP90" s="289"/>
      <c r="BQ90" s="633">
        <v>3</v>
      </c>
      <c r="BR90" s="632" t="s">
        <v>73</v>
      </c>
      <c r="BS90" s="289"/>
      <c r="BT90" s="633">
        <v>1</v>
      </c>
      <c r="BU90" s="632" t="s">
        <v>73</v>
      </c>
      <c r="BV90" s="289"/>
      <c r="BW90" s="633"/>
      <c r="BX90" s="632"/>
      <c r="BY90" s="289"/>
      <c r="BZ90" s="633">
        <v>1</v>
      </c>
      <c r="CA90" s="632" t="s">
        <v>73</v>
      </c>
      <c r="CB90" s="632"/>
      <c r="CC90" s="632">
        <v>1</v>
      </c>
      <c r="CD90" s="632" t="s">
        <v>74</v>
      </c>
      <c r="CE90" s="289"/>
      <c r="CF90" s="633"/>
      <c r="CG90" s="632"/>
      <c r="CH90" s="289"/>
      <c r="CI90" s="633"/>
      <c r="CJ90" s="632"/>
      <c r="CK90" s="289"/>
      <c r="CL90" s="154"/>
      <c r="CM90" s="431"/>
      <c r="CN90" s="130"/>
      <c r="CO90" s="633">
        <v>3</v>
      </c>
      <c r="CP90" s="632" t="s">
        <v>73</v>
      </c>
      <c r="CQ90" s="289"/>
      <c r="CR90" s="633">
        <v>3</v>
      </c>
      <c r="CS90" s="632" t="s">
        <v>73</v>
      </c>
      <c r="CT90" s="289"/>
      <c r="CU90" s="633">
        <v>3</v>
      </c>
      <c r="CV90" s="632" t="s">
        <v>73</v>
      </c>
      <c r="CW90" s="289"/>
      <c r="CX90" s="633">
        <v>1</v>
      </c>
      <c r="CY90" s="632" t="s">
        <v>73</v>
      </c>
      <c r="CZ90" s="289"/>
      <c r="DA90" s="154"/>
      <c r="DB90" s="431"/>
      <c r="DC90" s="289"/>
      <c r="DD90" s="633"/>
      <c r="DE90" s="632"/>
      <c r="DF90" s="289"/>
      <c r="DG90" s="633"/>
      <c r="DH90" s="632"/>
      <c r="DI90" s="289"/>
      <c r="DJ90" s="633">
        <v>5</v>
      </c>
      <c r="DK90" s="632" t="s">
        <v>73</v>
      </c>
      <c r="DL90" s="289"/>
      <c r="DM90" s="633"/>
      <c r="DN90" s="632"/>
      <c r="DO90" s="289"/>
      <c r="DP90" s="633"/>
      <c r="DQ90" s="632"/>
      <c r="DR90" s="289"/>
      <c r="DS90" s="154"/>
      <c r="DT90" s="431"/>
      <c r="DU90" s="130"/>
      <c r="DV90" s="154"/>
      <c r="DW90" s="431"/>
      <c r="DX90" s="190"/>
      <c r="DY90" s="703"/>
      <c r="DZ90" s="632"/>
      <c r="EA90" s="289"/>
      <c r="EB90" s="633">
        <v>4</v>
      </c>
      <c r="EC90" s="632" t="s">
        <v>73</v>
      </c>
      <c r="ED90" s="289"/>
      <c r="EE90" s="633"/>
      <c r="EF90" s="632"/>
      <c r="EG90" s="289"/>
      <c r="EH90" s="633">
        <v>4</v>
      </c>
      <c r="EI90" s="632" t="s">
        <v>73</v>
      </c>
      <c r="EJ90" s="289"/>
      <c r="EK90" s="633">
        <v>5</v>
      </c>
      <c r="EL90" s="632" t="s">
        <v>73</v>
      </c>
      <c r="EM90" s="289"/>
      <c r="EN90" s="633">
        <v>5</v>
      </c>
      <c r="EO90" s="632" t="s">
        <v>74</v>
      </c>
      <c r="EP90" s="289"/>
      <c r="EQ90" s="154">
        <v>3</v>
      </c>
      <c r="ER90" s="632" t="s">
        <v>73</v>
      </c>
      <c r="ES90" s="190"/>
      <c r="ET90" s="703"/>
      <c r="EU90" s="632"/>
      <c r="EV90" s="190"/>
      <c r="EW90" s="703">
        <v>1</v>
      </c>
      <c r="EX90" s="632" t="s">
        <v>73</v>
      </c>
      <c r="EY90" s="289"/>
      <c r="EZ90" s="633">
        <v>1</v>
      </c>
      <c r="FA90" s="632" t="s">
        <v>73</v>
      </c>
      <c r="FB90" s="289"/>
      <c r="FC90" s="154">
        <v>3</v>
      </c>
      <c r="FD90" s="632" t="s">
        <v>73</v>
      </c>
      <c r="FE90" s="289"/>
      <c r="FF90" s="502"/>
      <c r="FG90" s="68"/>
    </row>
    <row r="91" spans="1:163" ht="65.25" customHeight="1">
      <c r="A91" s="715" t="s">
        <v>227</v>
      </c>
      <c r="B91" s="96" t="s">
        <v>228</v>
      </c>
      <c r="C91" s="174"/>
      <c r="D91" s="103"/>
      <c r="E91" s="146"/>
      <c r="F91" s="633"/>
      <c r="G91" s="632"/>
      <c r="H91" s="289"/>
      <c r="I91" s="633"/>
      <c r="J91" s="632"/>
      <c r="K91" s="289"/>
      <c r="L91" s="633"/>
      <c r="M91" s="632"/>
      <c r="N91" s="289"/>
      <c r="O91" s="633"/>
      <c r="P91" s="632"/>
      <c r="Q91" s="289"/>
      <c r="R91" s="633"/>
      <c r="S91" s="632"/>
      <c r="T91" s="433"/>
      <c r="U91" s="720"/>
      <c r="V91" s="632"/>
      <c r="W91" s="433"/>
      <c r="X91" s="633">
        <v>5</v>
      </c>
      <c r="Y91" s="632" t="s">
        <v>74</v>
      </c>
      <c r="Z91" s="289"/>
      <c r="AA91" s="633"/>
      <c r="AB91" s="632"/>
      <c r="AC91" s="289"/>
      <c r="AD91" s="633"/>
      <c r="AE91" s="632"/>
      <c r="AF91" s="108"/>
      <c r="AG91" s="39">
        <v>5</v>
      </c>
      <c r="AH91" s="632" t="s">
        <v>74</v>
      </c>
      <c r="AI91" s="190"/>
      <c r="AJ91" s="39">
        <v>3</v>
      </c>
      <c r="AK91" s="632" t="s">
        <v>74</v>
      </c>
      <c r="AL91" s="190"/>
      <c r="AM91" s="703"/>
      <c r="AN91" s="632"/>
      <c r="AO91" s="289"/>
      <c r="AP91" s="633">
        <v>1</v>
      </c>
      <c r="AQ91" s="632" t="s">
        <v>73</v>
      </c>
      <c r="AR91" s="190"/>
      <c r="AS91" s="703"/>
      <c r="AT91" s="632"/>
      <c r="AU91" s="190"/>
      <c r="AV91" s="703"/>
      <c r="AW91" s="632"/>
      <c r="AX91" s="289"/>
      <c r="AY91" s="633">
        <v>5</v>
      </c>
      <c r="AZ91" s="632" t="s">
        <v>74</v>
      </c>
      <c r="BA91" s="289"/>
      <c r="BB91" s="633"/>
      <c r="BC91" s="632"/>
      <c r="BD91" s="289"/>
      <c r="BE91" s="633"/>
      <c r="BF91" s="632"/>
      <c r="BG91" s="289"/>
      <c r="BH91" s="633"/>
      <c r="BI91" s="632"/>
      <c r="BJ91" s="289"/>
      <c r="BK91" s="633">
        <v>3</v>
      </c>
      <c r="BL91" s="632" t="s">
        <v>74</v>
      </c>
      <c r="BM91" s="289"/>
      <c r="BN91" s="633"/>
      <c r="BO91" s="632"/>
      <c r="BP91" s="289"/>
      <c r="BQ91" s="633"/>
      <c r="BR91" s="632"/>
      <c r="BS91" s="289"/>
      <c r="BT91" s="633"/>
      <c r="BU91" s="632"/>
      <c r="BV91" s="289"/>
      <c r="BW91" s="633"/>
      <c r="BX91" s="632"/>
      <c r="BY91" s="289"/>
      <c r="BZ91" s="633">
        <v>1</v>
      </c>
      <c r="CA91" s="632" t="s">
        <v>73</v>
      </c>
      <c r="CB91" s="632"/>
      <c r="CC91" s="632">
        <v>1</v>
      </c>
      <c r="CD91" s="632" t="s">
        <v>73</v>
      </c>
      <c r="CE91" s="289"/>
      <c r="CF91" s="633"/>
      <c r="CG91" s="632"/>
      <c r="CH91" s="289"/>
      <c r="CI91" s="633">
        <v>2</v>
      </c>
      <c r="CJ91" s="632" t="s">
        <v>74</v>
      </c>
      <c r="CK91" s="289"/>
      <c r="CL91" s="154"/>
      <c r="CM91" s="431"/>
      <c r="CN91" s="130"/>
      <c r="CO91" s="633"/>
      <c r="CP91" s="632"/>
      <c r="CQ91" s="289"/>
      <c r="CR91" s="633"/>
      <c r="CS91" s="632"/>
      <c r="CT91" s="289"/>
      <c r="CU91" s="633"/>
      <c r="CV91" s="632"/>
      <c r="CW91" s="289"/>
      <c r="CX91" s="633">
        <v>1</v>
      </c>
      <c r="CY91" s="632" t="s">
        <v>73</v>
      </c>
      <c r="CZ91" s="289"/>
      <c r="DA91" s="154">
        <v>3</v>
      </c>
      <c r="DB91" s="431" t="s">
        <v>73</v>
      </c>
      <c r="DC91" s="289"/>
      <c r="DD91" s="633"/>
      <c r="DE91" s="632"/>
      <c r="DF91" s="289"/>
      <c r="DG91" s="633"/>
      <c r="DH91" s="632"/>
      <c r="DI91" s="289"/>
      <c r="DJ91" s="633">
        <v>3</v>
      </c>
      <c r="DK91" s="632" t="s">
        <v>73</v>
      </c>
      <c r="DL91" s="289"/>
      <c r="DM91" s="154">
        <v>3</v>
      </c>
      <c r="DN91" s="632" t="s">
        <v>73</v>
      </c>
      <c r="DO91" s="289"/>
      <c r="DP91" s="633"/>
      <c r="DQ91" s="632"/>
      <c r="DR91" s="289"/>
      <c r="DS91" s="154">
        <v>3</v>
      </c>
      <c r="DT91" s="431" t="s">
        <v>73</v>
      </c>
      <c r="DU91" s="130"/>
      <c r="DV91" s="154">
        <v>3</v>
      </c>
      <c r="DW91" s="431" t="s">
        <v>73</v>
      </c>
      <c r="DX91" s="190"/>
      <c r="DY91" s="703"/>
      <c r="DZ91" s="632"/>
      <c r="EA91" s="289"/>
      <c r="EB91" s="633">
        <v>4</v>
      </c>
      <c r="EC91" s="632" t="s">
        <v>74</v>
      </c>
      <c r="ED91" s="289"/>
      <c r="EE91" s="633"/>
      <c r="EF91" s="632"/>
      <c r="EG91" s="289"/>
      <c r="EH91" s="633">
        <v>4</v>
      </c>
      <c r="EI91" s="632" t="s">
        <v>73</v>
      </c>
      <c r="EJ91" s="289"/>
      <c r="EK91" s="633"/>
      <c r="EL91" s="632"/>
      <c r="EM91" s="289"/>
      <c r="EN91" s="633"/>
      <c r="EO91" s="632"/>
      <c r="EP91" s="289"/>
      <c r="EQ91" s="154">
        <v>3</v>
      </c>
      <c r="ER91" s="632" t="s">
        <v>74</v>
      </c>
      <c r="ES91" s="190"/>
      <c r="ET91" s="703"/>
      <c r="EU91" s="632"/>
      <c r="EV91" s="190"/>
      <c r="EW91" s="703"/>
      <c r="EX91" s="632"/>
      <c r="EY91" s="289"/>
      <c r="EZ91" s="633"/>
      <c r="FA91" s="632"/>
      <c r="FB91" s="289"/>
      <c r="FC91" s="154">
        <v>3</v>
      </c>
      <c r="FD91" s="632" t="s">
        <v>73</v>
      </c>
      <c r="FE91" s="289"/>
      <c r="FF91" s="502"/>
      <c r="FG91" s="68"/>
    </row>
    <row r="92" spans="1:163" ht="65.25" customHeight="1">
      <c r="A92" s="715" t="s">
        <v>229</v>
      </c>
      <c r="B92" s="672" t="s">
        <v>230</v>
      </c>
      <c r="C92" s="174">
        <v>1</v>
      </c>
      <c r="D92" s="103" t="s">
        <v>73</v>
      </c>
      <c r="E92" s="146"/>
      <c r="F92" s="633"/>
      <c r="G92" s="632"/>
      <c r="H92" s="289"/>
      <c r="I92" s="633">
        <v>1</v>
      </c>
      <c r="J92" s="632" t="s">
        <v>73</v>
      </c>
      <c r="K92" s="289"/>
      <c r="L92" s="633"/>
      <c r="M92" s="632"/>
      <c r="N92" s="289"/>
      <c r="O92" s="633">
        <v>5</v>
      </c>
      <c r="P92" s="632" t="s">
        <v>73</v>
      </c>
      <c r="Q92" s="289"/>
      <c r="R92" s="633">
        <v>2</v>
      </c>
      <c r="S92" s="632" t="s">
        <v>73</v>
      </c>
      <c r="T92" s="433"/>
      <c r="U92" s="720">
        <v>5</v>
      </c>
      <c r="V92" s="632" t="s">
        <v>74</v>
      </c>
      <c r="W92" s="433"/>
      <c r="X92" s="633">
        <v>5</v>
      </c>
      <c r="Y92" s="632" t="s">
        <v>74</v>
      </c>
      <c r="Z92" s="289"/>
      <c r="AA92" s="633"/>
      <c r="AB92" s="632"/>
      <c r="AC92" s="289"/>
      <c r="AD92" s="633"/>
      <c r="AE92" s="632"/>
      <c r="AF92" s="108"/>
      <c r="AG92" s="39">
        <v>3</v>
      </c>
      <c r="AH92" s="632" t="s">
        <v>73</v>
      </c>
      <c r="AI92" s="190"/>
      <c r="AJ92" s="39">
        <v>3</v>
      </c>
      <c r="AK92" s="632" t="s">
        <v>74</v>
      </c>
      <c r="AL92" s="190"/>
      <c r="AM92" s="703">
        <v>3</v>
      </c>
      <c r="AN92" s="632" t="s">
        <v>74</v>
      </c>
      <c r="AO92" s="289"/>
      <c r="AP92" s="633"/>
      <c r="AQ92" s="632"/>
      <c r="AR92" s="190"/>
      <c r="AS92" s="703">
        <v>1</v>
      </c>
      <c r="AT92" s="632" t="s">
        <v>73</v>
      </c>
      <c r="AU92" s="190"/>
      <c r="AV92" s="703">
        <v>1</v>
      </c>
      <c r="AW92" s="632" t="s">
        <v>73</v>
      </c>
      <c r="AX92" s="289"/>
      <c r="AY92" s="633">
        <v>3</v>
      </c>
      <c r="AZ92" s="632" t="s">
        <v>73</v>
      </c>
      <c r="BA92" s="289"/>
      <c r="BB92" s="633"/>
      <c r="BC92" s="632"/>
      <c r="BD92" s="289"/>
      <c r="BE92" s="633"/>
      <c r="BF92" s="632"/>
      <c r="BG92" s="289"/>
      <c r="BH92" s="633"/>
      <c r="BI92" s="632"/>
      <c r="BJ92" s="289"/>
      <c r="BK92" s="633"/>
      <c r="BL92" s="632"/>
      <c r="BM92" s="289"/>
      <c r="BN92" s="633"/>
      <c r="BO92" s="632"/>
      <c r="BP92" s="289"/>
      <c r="BQ92" s="633">
        <v>1</v>
      </c>
      <c r="BR92" s="632" t="s">
        <v>73</v>
      </c>
      <c r="BS92" s="289"/>
      <c r="BT92" s="633"/>
      <c r="BU92" s="632"/>
      <c r="BV92" s="289"/>
      <c r="BW92" s="633"/>
      <c r="BX92" s="632"/>
      <c r="BY92" s="289"/>
      <c r="BZ92" s="633">
        <v>1</v>
      </c>
      <c r="CA92" s="632" t="s">
        <v>73</v>
      </c>
      <c r="CB92" s="632"/>
      <c r="CC92" s="632">
        <v>3</v>
      </c>
      <c r="CD92" s="632" t="s">
        <v>74</v>
      </c>
      <c r="CE92" s="289"/>
      <c r="CF92" s="633"/>
      <c r="CG92" s="632"/>
      <c r="CH92" s="289"/>
      <c r="CI92" s="633">
        <v>1</v>
      </c>
      <c r="CJ92" s="632" t="s">
        <v>73</v>
      </c>
      <c r="CK92" s="289"/>
      <c r="CL92" s="154">
        <v>3</v>
      </c>
      <c r="CM92" s="431" t="s">
        <v>73</v>
      </c>
      <c r="CN92" s="130"/>
      <c r="CO92" s="633"/>
      <c r="CP92" s="632"/>
      <c r="CQ92" s="289"/>
      <c r="CR92" s="633">
        <v>1</v>
      </c>
      <c r="CS92" s="632" t="s">
        <v>73</v>
      </c>
      <c r="CT92" s="289"/>
      <c r="CU92" s="633">
        <v>1</v>
      </c>
      <c r="CV92" s="632" t="s">
        <v>73</v>
      </c>
      <c r="CW92" s="289"/>
      <c r="CX92" s="633">
        <v>1</v>
      </c>
      <c r="CY92" s="632" t="s">
        <v>73</v>
      </c>
      <c r="CZ92" s="289"/>
      <c r="DA92" s="154"/>
      <c r="DB92" s="431"/>
      <c r="DC92" s="289"/>
      <c r="DD92" s="633">
        <v>3</v>
      </c>
      <c r="DE92" s="632" t="s">
        <v>73</v>
      </c>
      <c r="DF92" s="289"/>
      <c r="DG92" s="633"/>
      <c r="DH92" s="632"/>
      <c r="DI92" s="289"/>
      <c r="DJ92" s="633">
        <v>3</v>
      </c>
      <c r="DK92" s="632" t="s">
        <v>73</v>
      </c>
      <c r="DL92" s="289"/>
      <c r="DM92" s="154">
        <v>3</v>
      </c>
      <c r="DN92" s="632" t="s">
        <v>73</v>
      </c>
      <c r="DO92" s="289"/>
      <c r="DP92" s="633"/>
      <c r="DQ92" s="632"/>
      <c r="DR92" s="289"/>
      <c r="DS92" s="154">
        <v>3</v>
      </c>
      <c r="DT92" s="431" t="s">
        <v>73</v>
      </c>
      <c r="DU92" s="130"/>
      <c r="DV92" s="154">
        <v>3</v>
      </c>
      <c r="DW92" s="431" t="s">
        <v>73</v>
      </c>
      <c r="DX92" s="190"/>
      <c r="DY92" s="703"/>
      <c r="DZ92" s="632"/>
      <c r="EA92" s="289"/>
      <c r="EB92" s="633">
        <v>3</v>
      </c>
      <c r="EC92" s="632" t="s">
        <v>73</v>
      </c>
      <c r="ED92" s="289"/>
      <c r="EE92" s="633">
        <v>3</v>
      </c>
      <c r="EF92" s="632" t="s">
        <v>73</v>
      </c>
      <c r="EG92" s="289"/>
      <c r="EH92" s="633">
        <v>4</v>
      </c>
      <c r="EI92" s="632" t="s">
        <v>73</v>
      </c>
      <c r="EJ92" s="289"/>
      <c r="EK92" s="633">
        <v>5</v>
      </c>
      <c r="EL92" s="632" t="s">
        <v>73</v>
      </c>
      <c r="EM92" s="289"/>
      <c r="EN92" s="633">
        <v>5</v>
      </c>
      <c r="EO92" s="632" t="s">
        <v>74</v>
      </c>
      <c r="EP92" s="289"/>
      <c r="EQ92" s="154">
        <v>5</v>
      </c>
      <c r="ER92" s="632" t="s">
        <v>74</v>
      </c>
      <c r="ES92" s="190"/>
      <c r="ET92" s="703"/>
      <c r="EU92" s="632"/>
      <c r="EV92" s="190"/>
      <c r="EW92" s="703"/>
      <c r="EX92" s="632"/>
      <c r="EY92" s="289"/>
      <c r="EZ92" s="633"/>
      <c r="FA92" s="632"/>
      <c r="FB92" s="289"/>
      <c r="FC92" s="154"/>
      <c r="FD92" s="632"/>
      <c r="FE92" s="289"/>
      <c r="FF92" s="502"/>
      <c r="FG92" s="68"/>
    </row>
    <row r="93" spans="1:163" ht="65.25" customHeight="1">
      <c r="A93" s="715" t="s">
        <v>231</v>
      </c>
      <c r="B93" s="672" t="s">
        <v>232</v>
      </c>
      <c r="C93" s="174">
        <v>1</v>
      </c>
      <c r="D93" s="103" t="s">
        <v>73</v>
      </c>
      <c r="E93" s="146"/>
      <c r="F93" s="633">
        <v>1</v>
      </c>
      <c r="G93" s="632" t="s">
        <v>73</v>
      </c>
      <c r="H93" s="289"/>
      <c r="I93" s="633">
        <v>3</v>
      </c>
      <c r="J93" s="632" t="s">
        <v>73</v>
      </c>
      <c r="K93" s="289"/>
      <c r="L93" s="633"/>
      <c r="M93" s="632"/>
      <c r="N93" s="289"/>
      <c r="O93" s="633">
        <v>5</v>
      </c>
      <c r="P93" s="632" t="s">
        <v>73</v>
      </c>
      <c r="Q93" s="289"/>
      <c r="R93" s="633">
        <v>1</v>
      </c>
      <c r="S93" s="632" t="s">
        <v>73</v>
      </c>
      <c r="T93" s="433"/>
      <c r="U93" s="720">
        <v>5</v>
      </c>
      <c r="V93" s="632" t="s">
        <v>74</v>
      </c>
      <c r="W93" s="433"/>
      <c r="X93" s="633">
        <v>5</v>
      </c>
      <c r="Y93" s="632" t="s">
        <v>74</v>
      </c>
      <c r="Z93" s="289"/>
      <c r="AA93" s="633"/>
      <c r="AB93" s="632"/>
      <c r="AC93" s="289"/>
      <c r="AD93" s="633">
        <v>5</v>
      </c>
      <c r="AE93" s="632" t="s">
        <v>73</v>
      </c>
      <c r="AF93" s="108"/>
      <c r="AG93" s="39">
        <v>5</v>
      </c>
      <c r="AH93" s="632" t="s">
        <v>74</v>
      </c>
      <c r="AI93" s="190"/>
      <c r="AJ93" s="39">
        <v>3</v>
      </c>
      <c r="AK93" s="632" t="s">
        <v>74</v>
      </c>
      <c r="AL93" s="190"/>
      <c r="AM93" s="703">
        <v>5</v>
      </c>
      <c r="AN93" s="632" t="s">
        <v>74</v>
      </c>
      <c r="AO93" s="289"/>
      <c r="AP93" s="633"/>
      <c r="AQ93" s="632"/>
      <c r="AR93" s="190"/>
      <c r="AS93" s="703">
        <v>3</v>
      </c>
      <c r="AT93" s="632" t="s">
        <v>74</v>
      </c>
      <c r="AU93" s="190"/>
      <c r="AV93" s="703">
        <v>3</v>
      </c>
      <c r="AW93" s="632" t="s">
        <v>74</v>
      </c>
      <c r="AX93" s="289"/>
      <c r="AY93" s="633">
        <v>5</v>
      </c>
      <c r="AZ93" s="632" t="s">
        <v>74</v>
      </c>
      <c r="BA93" s="289"/>
      <c r="BB93" s="633"/>
      <c r="BC93" s="632"/>
      <c r="BD93" s="289"/>
      <c r="BE93" s="633"/>
      <c r="BF93" s="632"/>
      <c r="BG93" s="289"/>
      <c r="BH93" s="633">
        <v>1</v>
      </c>
      <c r="BI93" s="632" t="s">
        <v>73</v>
      </c>
      <c r="BJ93" s="289"/>
      <c r="BK93" s="633"/>
      <c r="BL93" s="632"/>
      <c r="BM93" s="289"/>
      <c r="BN93" s="633"/>
      <c r="BO93" s="632"/>
      <c r="BP93" s="289"/>
      <c r="BQ93" s="633">
        <v>3</v>
      </c>
      <c r="BR93" s="632" t="s">
        <v>73</v>
      </c>
      <c r="BS93" s="289"/>
      <c r="BT93" s="633"/>
      <c r="BU93" s="632"/>
      <c r="BV93" s="289"/>
      <c r="BW93" s="633"/>
      <c r="BX93" s="632"/>
      <c r="BY93" s="289"/>
      <c r="BZ93" s="633">
        <v>1</v>
      </c>
      <c r="CA93" s="632" t="s">
        <v>73</v>
      </c>
      <c r="CB93" s="632"/>
      <c r="CC93" s="632">
        <v>3</v>
      </c>
      <c r="CD93" s="632" t="s">
        <v>74</v>
      </c>
      <c r="CE93" s="289"/>
      <c r="CF93" s="633"/>
      <c r="CG93" s="632"/>
      <c r="CH93" s="289"/>
      <c r="CI93" s="633">
        <v>1</v>
      </c>
      <c r="CJ93" s="632" t="s">
        <v>73</v>
      </c>
      <c r="CK93" s="289"/>
      <c r="CL93" s="154"/>
      <c r="CM93" s="431"/>
      <c r="CN93" s="130"/>
      <c r="CO93" s="633"/>
      <c r="CP93" s="632"/>
      <c r="CQ93" s="289"/>
      <c r="CR93" s="633">
        <v>3</v>
      </c>
      <c r="CS93" s="632" t="s">
        <v>74</v>
      </c>
      <c r="CT93" s="289"/>
      <c r="CU93" s="633">
        <v>3</v>
      </c>
      <c r="CV93" s="632" t="s">
        <v>74</v>
      </c>
      <c r="CW93" s="289"/>
      <c r="CX93" s="633">
        <v>1</v>
      </c>
      <c r="CY93" s="632" t="s">
        <v>73</v>
      </c>
      <c r="CZ93" s="289"/>
      <c r="DA93" s="154"/>
      <c r="DB93" s="431"/>
      <c r="DC93" s="289"/>
      <c r="DD93" s="633">
        <v>3</v>
      </c>
      <c r="DE93" s="632" t="s">
        <v>73</v>
      </c>
      <c r="DF93" s="289"/>
      <c r="DG93" s="633"/>
      <c r="DH93" s="632"/>
      <c r="DI93" s="289"/>
      <c r="DJ93" s="633"/>
      <c r="DK93" s="632"/>
      <c r="DL93" s="289"/>
      <c r="DM93" s="633"/>
      <c r="DN93" s="632"/>
      <c r="DO93" s="289"/>
      <c r="DP93" s="633"/>
      <c r="DQ93" s="632"/>
      <c r="DR93" s="289"/>
      <c r="DS93" s="154"/>
      <c r="DT93" s="431"/>
      <c r="DU93" s="130"/>
      <c r="DV93" s="154"/>
      <c r="DW93" s="431"/>
      <c r="DX93" s="190"/>
      <c r="DY93" s="703"/>
      <c r="DZ93" s="632"/>
      <c r="EA93" s="289"/>
      <c r="EB93" s="633">
        <v>3</v>
      </c>
      <c r="EC93" s="632" t="s">
        <v>73</v>
      </c>
      <c r="ED93" s="289"/>
      <c r="EE93" s="633"/>
      <c r="EF93" s="632"/>
      <c r="EG93" s="289"/>
      <c r="EH93" s="633">
        <v>4</v>
      </c>
      <c r="EI93" s="632" t="s">
        <v>73</v>
      </c>
      <c r="EJ93" s="289"/>
      <c r="EK93" s="633">
        <v>5</v>
      </c>
      <c r="EL93" s="632" t="s">
        <v>73</v>
      </c>
      <c r="EM93" s="289"/>
      <c r="EN93" s="633">
        <v>5</v>
      </c>
      <c r="EO93" s="632" t="s">
        <v>73</v>
      </c>
      <c r="EP93" s="289"/>
      <c r="EQ93" s="154">
        <v>3</v>
      </c>
      <c r="ER93" s="632" t="s">
        <v>74</v>
      </c>
      <c r="ES93" s="190"/>
      <c r="ET93" s="703"/>
      <c r="EU93" s="632"/>
      <c r="EV93" s="190"/>
      <c r="EW93" s="703">
        <v>3</v>
      </c>
      <c r="EX93" s="632" t="s">
        <v>74</v>
      </c>
      <c r="EY93" s="289"/>
      <c r="EZ93" s="633">
        <v>3</v>
      </c>
      <c r="FA93" s="632" t="s">
        <v>74</v>
      </c>
      <c r="FB93" s="289"/>
      <c r="FC93" s="154">
        <v>3</v>
      </c>
      <c r="FD93" s="632" t="s">
        <v>73</v>
      </c>
      <c r="FE93" s="289"/>
      <c r="FF93" s="502"/>
      <c r="FG93" s="68"/>
    </row>
    <row r="94" spans="1:163" ht="17.25" customHeight="1">
      <c r="A94" s="226"/>
      <c r="B94" s="144"/>
      <c r="C94" s="699"/>
      <c r="D94" s="530"/>
      <c r="E94" s="372"/>
      <c r="F94" s="225"/>
      <c r="G94" s="434"/>
      <c r="H94" s="634"/>
      <c r="I94" s="225"/>
      <c r="J94" s="434"/>
      <c r="K94" s="634"/>
      <c r="L94" s="225"/>
      <c r="M94" s="434"/>
      <c r="N94" s="634"/>
      <c r="O94" s="225"/>
      <c r="P94" s="434"/>
      <c r="Q94" s="634"/>
      <c r="R94" s="225"/>
      <c r="S94" s="434"/>
      <c r="T94" s="210"/>
      <c r="U94" s="52"/>
      <c r="V94" s="434"/>
      <c r="W94" s="210"/>
      <c r="X94" s="225"/>
      <c r="Y94" s="434"/>
      <c r="Z94" s="634"/>
      <c r="AA94" s="225"/>
      <c r="AB94" s="434"/>
      <c r="AC94" s="634"/>
      <c r="AD94" s="225"/>
      <c r="AE94" s="434"/>
      <c r="AF94" s="398"/>
      <c r="AG94" s="680"/>
      <c r="AH94" s="434"/>
      <c r="AI94" s="408"/>
      <c r="AJ94" s="680"/>
      <c r="AK94" s="434"/>
      <c r="AL94" s="408"/>
      <c r="AM94" s="680"/>
      <c r="AN94" s="434"/>
      <c r="AO94" s="634"/>
      <c r="AP94" s="225"/>
      <c r="AQ94" s="434"/>
      <c r="AR94" s="408"/>
      <c r="AS94" s="680"/>
      <c r="AT94" s="434"/>
      <c r="AU94" s="408"/>
      <c r="AV94" s="680"/>
      <c r="AW94" s="434"/>
      <c r="AX94" s="634"/>
      <c r="AY94" s="225"/>
      <c r="AZ94" s="434"/>
      <c r="BA94" s="634"/>
      <c r="BB94" s="225"/>
      <c r="BC94" s="434"/>
      <c r="BD94" s="634"/>
      <c r="BE94" s="225"/>
      <c r="BF94" s="434"/>
      <c r="BG94" s="634"/>
      <c r="BH94" s="225"/>
      <c r="BI94" s="434"/>
      <c r="BJ94" s="634"/>
      <c r="BK94" s="225"/>
      <c r="BL94" s="434"/>
      <c r="BM94" s="634"/>
      <c r="BN94" s="225"/>
      <c r="BO94" s="434"/>
      <c r="BP94" s="634"/>
      <c r="BQ94" s="225"/>
      <c r="BR94" s="434"/>
      <c r="BS94" s="634"/>
      <c r="BT94" s="225"/>
      <c r="BU94" s="434"/>
      <c r="BV94" s="634"/>
      <c r="BW94" s="225"/>
      <c r="BX94" s="434"/>
      <c r="BY94" s="634"/>
      <c r="BZ94" s="225"/>
      <c r="CA94" s="434"/>
      <c r="CB94" s="434"/>
      <c r="CC94" s="434"/>
      <c r="CD94" s="434"/>
      <c r="CE94" s="634"/>
      <c r="CF94" s="225"/>
      <c r="CG94" s="434"/>
      <c r="CH94" s="634"/>
      <c r="CI94" s="225"/>
      <c r="CJ94" s="434"/>
      <c r="CK94" s="634"/>
      <c r="CL94" s="225"/>
      <c r="CM94" s="434"/>
      <c r="CN94" s="634"/>
      <c r="CO94" s="225"/>
      <c r="CP94" s="434"/>
      <c r="CQ94" s="634"/>
      <c r="CR94" s="225"/>
      <c r="CS94" s="434"/>
      <c r="CT94" s="634"/>
      <c r="CU94" s="225"/>
      <c r="CV94" s="434"/>
      <c r="CW94" s="634"/>
      <c r="CX94" s="225"/>
      <c r="CY94" s="434"/>
      <c r="CZ94" s="634"/>
      <c r="DA94" s="225"/>
      <c r="DB94" s="434"/>
      <c r="DC94" s="634"/>
      <c r="DD94" s="225"/>
      <c r="DE94" s="434"/>
      <c r="DF94" s="634"/>
      <c r="DG94" s="225"/>
      <c r="DH94" s="434"/>
      <c r="DI94" s="634"/>
      <c r="DJ94" s="225"/>
      <c r="DK94" s="434"/>
      <c r="DL94" s="634"/>
      <c r="DM94" s="225"/>
      <c r="DN94" s="434"/>
      <c r="DO94" s="634"/>
      <c r="DP94" s="225"/>
      <c r="DQ94" s="434"/>
      <c r="DR94" s="634"/>
      <c r="DS94" s="225"/>
      <c r="DT94" s="434"/>
      <c r="DU94" s="634"/>
      <c r="DV94" s="225"/>
      <c r="DW94" s="434"/>
      <c r="DX94" s="408"/>
      <c r="DY94" s="680"/>
      <c r="DZ94" s="434"/>
      <c r="EA94" s="634"/>
      <c r="EB94" s="225"/>
      <c r="EC94" s="434"/>
      <c r="ED94" s="634"/>
      <c r="EE94" s="225"/>
      <c r="EF94" s="434"/>
      <c r="EG94" s="634"/>
      <c r="EH94" s="225"/>
      <c r="EI94" s="434"/>
      <c r="EJ94" s="634"/>
      <c r="EK94" s="225"/>
      <c r="EL94" s="434"/>
      <c r="EM94" s="634"/>
      <c r="EN94" s="225"/>
      <c r="EO94" s="434"/>
      <c r="EP94" s="634"/>
      <c r="EQ94" s="225"/>
      <c r="ER94" s="434"/>
      <c r="ES94" s="408"/>
      <c r="ET94" s="680"/>
      <c r="EU94" s="434"/>
      <c r="EV94" s="408"/>
      <c r="EW94" s="680"/>
      <c r="EX94" s="434"/>
      <c r="EY94" s="634"/>
      <c r="EZ94" s="225"/>
      <c r="FA94" s="434"/>
      <c r="FB94" s="634"/>
      <c r="FC94" s="225"/>
      <c r="FD94" s="434"/>
      <c r="FE94" s="634"/>
      <c r="FF94" s="225"/>
      <c r="FG94" s="237"/>
    </row>
    <row r="95" spans="1:163" ht="17.25" customHeight="1">
      <c r="A95" s="68"/>
      <c r="B95" s="532" t="s">
        <v>233</v>
      </c>
      <c r="C95" s="653"/>
      <c r="D95" s="553"/>
      <c r="E95" s="200"/>
      <c r="F95" s="332"/>
      <c r="G95" s="655"/>
      <c r="H95" s="91"/>
      <c r="I95" s="332"/>
      <c r="J95" s="655"/>
      <c r="K95" s="91"/>
      <c r="L95" s="332"/>
      <c r="M95" s="655"/>
      <c r="N95" s="91"/>
      <c r="O95" s="332"/>
      <c r="P95" s="655"/>
      <c r="Q95" s="91"/>
      <c r="R95" s="332"/>
      <c r="S95" s="655"/>
      <c r="T95" s="114"/>
      <c r="U95" s="169"/>
      <c r="V95" s="438"/>
      <c r="W95" s="114"/>
      <c r="X95" s="332"/>
      <c r="Y95" s="655"/>
      <c r="Z95" s="91"/>
      <c r="AA95" s="332"/>
      <c r="AB95" s="655"/>
      <c r="AC95" s="91"/>
      <c r="AD95" s="332"/>
      <c r="AE95" s="655"/>
      <c r="AF95" s="453"/>
      <c r="AG95" s="143"/>
      <c r="AH95" s="655"/>
      <c r="AI95" s="195"/>
      <c r="AJ95" s="143"/>
      <c r="AK95" s="655"/>
      <c r="AL95" s="195"/>
      <c r="AM95" s="143"/>
      <c r="AN95" s="655"/>
      <c r="AO95" s="91"/>
      <c r="AP95" s="332"/>
      <c r="AQ95" s="655"/>
      <c r="AR95" s="195"/>
      <c r="AS95" s="143"/>
      <c r="AT95" s="655"/>
      <c r="AU95" s="195"/>
      <c r="AV95" s="143"/>
      <c r="AW95" s="655"/>
      <c r="AX95" s="91"/>
      <c r="AY95" s="332"/>
      <c r="AZ95" s="655"/>
      <c r="BA95" s="91"/>
      <c r="BB95" s="332"/>
      <c r="BC95" s="655"/>
      <c r="BD95" s="91"/>
      <c r="BE95" s="332"/>
      <c r="BF95" s="655"/>
      <c r="BG95" s="91"/>
      <c r="BH95" s="332"/>
      <c r="BI95" s="655"/>
      <c r="BJ95" s="91"/>
      <c r="BK95" s="332"/>
      <c r="BL95" s="655"/>
      <c r="BM95" s="91"/>
      <c r="BN95" s="332"/>
      <c r="BO95" s="655"/>
      <c r="BP95" s="91"/>
      <c r="BQ95" s="332"/>
      <c r="BR95" s="655"/>
      <c r="BS95" s="91"/>
      <c r="BT95" s="332"/>
      <c r="BU95" s="655"/>
      <c r="BV95" s="91"/>
      <c r="BW95" s="332"/>
      <c r="BX95" s="655"/>
      <c r="BY95" s="91"/>
      <c r="BZ95" s="332"/>
      <c r="CA95" s="655"/>
      <c r="CB95" s="655"/>
      <c r="CC95" s="655"/>
      <c r="CD95" s="655"/>
      <c r="CE95" s="91"/>
      <c r="CF95" s="332"/>
      <c r="CG95" s="655"/>
      <c r="CH95" s="91"/>
      <c r="CI95" s="332"/>
      <c r="CJ95" s="655"/>
      <c r="CK95" s="91"/>
      <c r="CL95" s="332"/>
      <c r="CM95" s="655"/>
      <c r="CN95" s="91"/>
      <c r="CO95" s="332"/>
      <c r="CP95" s="655"/>
      <c r="CQ95" s="91"/>
      <c r="CR95" s="332"/>
      <c r="CS95" s="655"/>
      <c r="CT95" s="91"/>
      <c r="CU95" s="332"/>
      <c r="CV95" s="655"/>
      <c r="CW95" s="91"/>
      <c r="CX95" s="332"/>
      <c r="CY95" s="655"/>
      <c r="CZ95" s="91"/>
      <c r="DA95" s="332"/>
      <c r="DB95" s="655"/>
      <c r="DC95" s="91"/>
      <c r="DD95" s="332"/>
      <c r="DE95" s="655"/>
      <c r="DF95" s="91"/>
      <c r="DG95" s="332"/>
      <c r="DH95" s="655"/>
      <c r="DI95" s="91"/>
      <c r="DJ95" s="332"/>
      <c r="DK95" s="655"/>
      <c r="DL95" s="91"/>
      <c r="DM95" s="332"/>
      <c r="DN95" s="655"/>
      <c r="DO95" s="91"/>
      <c r="DP95" s="332"/>
      <c r="DQ95" s="655"/>
      <c r="DR95" s="91"/>
      <c r="DS95" s="332"/>
      <c r="DT95" s="655"/>
      <c r="DU95" s="91"/>
      <c r="DV95" s="332"/>
      <c r="DW95" s="655"/>
      <c r="DX95" s="195"/>
      <c r="DY95" s="143"/>
      <c r="DZ95" s="655"/>
      <c r="EA95" s="91"/>
      <c r="EB95" s="332"/>
      <c r="EC95" s="655"/>
      <c r="ED95" s="91"/>
      <c r="EE95" s="332"/>
      <c r="EF95" s="655"/>
      <c r="EG95" s="91"/>
      <c r="EH95" s="332"/>
      <c r="EI95" s="655"/>
      <c r="EJ95" s="91"/>
      <c r="EK95" s="332"/>
      <c r="EL95" s="655"/>
      <c r="EM95" s="91"/>
      <c r="EN95" s="332"/>
      <c r="EO95" s="655"/>
      <c r="EP95" s="91"/>
      <c r="EQ95" s="332"/>
      <c r="ER95" s="655"/>
      <c r="ES95" s="195"/>
      <c r="ET95" s="143"/>
      <c r="EU95" s="655"/>
      <c r="EV95" s="195"/>
      <c r="EW95" s="143"/>
      <c r="EX95" s="655"/>
      <c r="EY95" s="91"/>
      <c r="EZ95" s="332"/>
      <c r="FA95" s="655"/>
      <c r="FB95" s="91"/>
      <c r="FC95" s="332"/>
      <c r="FD95" s="655"/>
      <c r="FE95" s="91"/>
      <c r="FF95" s="502"/>
      <c r="FG95" s="68"/>
    </row>
    <row r="96" spans="1:163" ht="29.25" customHeight="1">
      <c r="A96" s="68"/>
      <c r="B96" s="202" t="s">
        <v>234</v>
      </c>
      <c r="C96" s="524"/>
      <c r="D96" s="216"/>
      <c r="E96" s="100"/>
      <c r="F96" s="36"/>
      <c r="G96" s="287"/>
      <c r="H96" s="422"/>
      <c r="I96" s="36"/>
      <c r="J96" s="287"/>
      <c r="K96" s="422"/>
      <c r="L96" s="36"/>
      <c r="M96" s="287"/>
      <c r="N96" s="422"/>
      <c r="O96" s="36"/>
      <c r="P96" s="287"/>
      <c r="Q96" s="422"/>
      <c r="R96" s="36"/>
      <c r="S96" s="287"/>
      <c r="T96" s="272"/>
      <c r="U96" s="652"/>
      <c r="V96" s="685"/>
      <c r="W96" s="272"/>
      <c r="X96" s="36"/>
      <c r="Y96" s="287"/>
      <c r="Z96" s="422"/>
      <c r="AA96" s="36"/>
      <c r="AB96" s="287"/>
      <c r="AC96" s="422"/>
      <c r="AD96" s="36"/>
      <c r="AE96" s="287"/>
      <c r="AF96" s="182"/>
      <c r="AG96" s="496"/>
      <c r="AH96" s="287"/>
      <c r="AI96" s="399"/>
      <c r="AJ96" s="496"/>
      <c r="AK96" s="287"/>
      <c r="AL96" s="399"/>
      <c r="AM96" s="496"/>
      <c r="AN96" s="287"/>
      <c r="AO96" s="422"/>
      <c r="AP96" s="36"/>
      <c r="AQ96" s="287"/>
      <c r="AR96" s="399"/>
      <c r="AS96" s="496"/>
      <c r="AT96" s="287"/>
      <c r="AU96" s="399"/>
      <c r="AV96" s="496"/>
      <c r="AW96" s="287"/>
      <c r="AX96" s="422"/>
      <c r="AY96" s="36"/>
      <c r="AZ96" s="287"/>
      <c r="BA96" s="422"/>
      <c r="BB96" s="36"/>
      <c r="BC96" s="287"/>
      <c r="BD96" s="422"/>
      <c r="BE96" s="36"/>
      <c r="BF96" s="287"/>
      <c r="BG96" s="422"/>
      <c r="BH96" s="36"/>
      <c r="BI96" s="287"/>
      <c r="BJ96" s="422"/>
      <c r="BK96" s="36"/>
      <c r="BL96" s="287"/>
      <c r="BM96" s="422"/>
      <c r="BN96" s="36"/>
      <c r="BO96" s="287"/>
      <c r="BP96" s="422"/>
      <c r="BQ96" s="36"/>
      <c r="BR96" s="287"/>
      <c r="BS96" s="422"/>
      <c r="BT96" s="36"/>
      <c r="BU96" s="287"/>
      <c r="BV96" s="422"/>
      <c r="BW96" s="36"/>
      <c r="BX96" s="287"/>
      <c r="BY96" s="422"/>
      <c r="BZ96" s="36"/>
      <c r="CA96" s="287"/>
      <c r="CB96" s="287"/>
      <c r="CC96" s="287"/>
      <c r="CD96" s="287"/>
      <c r="CE96" s="422"/>
      <c r="CF96" s="36"/>
      <c r="CG96" s="287"/>
      <c r="CH96" s="422"/>
      <c r="CI96" s="36"/>
      <c r="CJ96" s="287"/>
      <c r="CK96" s="422"/>
      <c r="CL96" s="36"/>
      <c r="CM96" s="287"/>
      <c r="CN96" s="422"/>
      <c r="CO96" s="36"/>
      <c r="CP96" s="287"/>
      <c r="CQ96" s="422"/>
      <c r="CR96" s="36"/>
      <c r="CS96" s="287"/>
      <c r="CT96" s="422"/>
      <c r="CU96" s="36"/>
      <c r="CV96" s="287"/>
      <c r="CW96" s="422"/>
      <c r="CX96" s="36"/>
      <c r="CY96" s="287"/>
      <c r="CZ96" s="422"/>
      <c r="DA96" s="36"/>
      <c r="DB96" s="287"/>
      <c r="DC96" s="422"/>
      <c r="DD96" s="36"/>
      <c r="DE96" s="287"/>
      <c r="DF96" s="422"/>
      <c r="DG96" s="36"/>
      <c r="DH96" s="287"/>
      <c r="DI96" s="422"/>
      <c r="DJ96" s="36"/>
      <c r="DK96" s="287"/>
      <c r="DL96" s="422"/>
      <c r="DM96" s="36"/>
      <c r="DN96" s="287"/>
      <c r="DO96" s="422"/>
      <c r="DP96" s="36"/>
      <c r="DQ96" s="287"/>
      <c r="DR96" s="422"/>
      <c r="DS96" s="36"/>
      <c r="DT96" s="287"/>
      <c r="DU96" s="422"/>
      <c r="DV96" s="36"/>
      <c r="DW96" s="287"/>
      <c r="DX96" s="399"/>
      <c r="DY96" s="496"/>
      <c r="DZ96" s="287"/>
      <c r="EA96" s="422"/>
      <c r="EB96" s="36"/>
      <c r="EC96" s="287"/>
      <c r="ED96" s="422"/>
      <c r="EE96" s="36"/>
      <c r="EF96" s="287"/>
      <c r="EG96" s="422"/>
      <c r="EH96" s="36"/>
      <c r="EI96" s="287"/>
      <c r="EJ96" s="422"/>
      <c r="EK96" s="36"/>
      <c r="EL96" s="287"/>
      <c r="EM96" s="422"/>
      <c r="EN96" s="36"/>
      <c r="EO96" s="287"/>
      <c r="EP96" s="422"/>
      <c r="EQ96" s="36"/>
      <c r="ER96" s="287"/>
      <c r="ES96" s="399"/>
      <c r="ET96" s="496"/>
      <c r="EU96" s="287"/>
      <c r="EV96" s="399"/>
      <c r="EW96" s="496"/>
      <c r="EX96" s="287"/>
      <c r="EY96" s="422"/>
      <c r="EZ96" s="36"/>
      <c r="FA96" s="287"/>
      <c r="FB96" s="422"/>
      <c r="FC96" s="36"/>
      <c r="FD96" s="287"/>
      <c r="FE96" s="422"/>
      <c r="FF96" s="502"/>
      <c r="FG96" s="68"/>
    </row>
    <row r="97" spans="1:163" ht="65.25" customHeight="1">
      <c r="A97" s="715" t="s">
        <v>235</v>
      </c>
      <c r="B97" s="96" t="s">
        <v>236</v>
      </c>
      <c r="C97" s="174"/>
      <c r="D97" s="103"/>
      <c r="E97" s="146"/>
      <c r="F97" s="633"/>
      <c r="G97" s="632"/>
      <c r="H97" s="289"/>
      <c r="I97" s="633"/>
      <c r="J97" s="632"/>
      <c r="K97" s="289"/>
      <c r="L97" s="633"/>
      <c r="M97" s="632"/>
      <c r="N97" s="289"/>
      <c r="O97" s="633"/>
      <c r="P97" s="632"/>
      <c r="Q97" s="289"/>
      <c r="R97" s="633"/>
      <c r="S97" s="632"/>
      <c r="T97" s="433"/>
      <c r="U97" s="720">
        <v>5</v>
      </c>
      <c r="V97" s="259" t="s">
        <v>74</v>
      </c>
      <c r="W97" s="433"/>
      <c r="X97" s="633"/>
      <c r="Y97" s="632"/>
      <c r="Z97" s="289"/>
      <c r="AA97" s="633"/>
      <c r="AB97" s="632"/>
      <c r="AC97" s="289"/>
      <c r="AD97" s="633"/>
      <c r="AE97" s="632"/>
      <c r="AF97" s="108"/>
      <c r="AG97" s="39">
        <v>5</v>
      </c>
      <c r="AH97" s="632" t="s">
        <v>74</v>
      </c>
      <c r="AI97" s="190"/>
      <c r="AJ97" s="39">
        <v>3</v>
      </c>
      <c r="AK97" s="632" t="s">
        <v>74</v>
      </c>
      <c r="AL97" s="190"/>
      <c r="AM97" s="703"/>
      <c r="AN97" s="632"/>
      <c r="AO97" s="289"/>
      <c r="AP97" s="633">
        <v>3</v>
      </c>
      <c r="AQ97" s="632" t="s">
        <v>74</v>
      </c>
      <c r="AR97" s="190"/>
      <c r="AS97" s="703"/>
      <c r="AT97" s="632"/>
      <c r="AU97" s="190"/>
      <c r="AV97" s="703">
        <v>3</v>
      </c>
      <c r="AW97" s="632" t="s">
        <v>74</v>
      </c>
      <c r="AX97" s="289"/>
      <c r="AY97" s="633">
        <v>5</v>
      </c>
      <c r="AZ97" s="632" t="s">
        <v>74</v>
      </c>
      <c r="BA97" s="289"/>
      <c r="BB97" s="633">
        <v>1</v>
      </c>
      <c r="BC97" s="632" t="s">
        <v>74</v>
      </c>
      <c r="BD97" s="289"/>
      <c r="BE97" s="633"/>
      <c r="BF97" s="632"/>
      <c r="BG97" s="289"/>
      <c r="BH97" s="633"/>
      <c r="BI97" s="632"/>
      <c r="BJ97" s="289"/>
      <c r="BK97" s="633">
        <v>3</v>
      </c>
      <c r="BL97" s="632" t="s">
        <v>74</v>
      </c>
      <c r="BM97" s="289"/>
      <c r="BN97" s="154">
        <v>5</v>
      </c>
      <c r="BO97" s="632" t="s">
        <v>73</v>
      </c>
      <c r="BP97" s="289"/>
      <c r="BQ97" s="633">
        <v>5</v>
      </c>
      <c r="BR97" s="632" t="s">
        <v>74</v>
      </c>
      <c r="BS97" s="289"/>
      <c r="BT97" s="633">
        <v>5</v>
      </c>
      <c r="BU97" s="632" t="s">
        <v>74</v>
      </c>
      <c r="BV97" s="289"/>
      <c r="BW97" s="633"/>
      <c r="BX97" s="632"/>
      <c r="BY97" s="289"/>
      <c r="BZ97" s="633">
        <v>5</v>
      </c>
      <c r="CA97" s="632" t="s">
        <v>74</v>
      </c>
      <c r="CB97" s="632"/>
      <c r="CC97" s="632">
        <v>5</v>
      </c>
      <c r="CD97" s="632" t="s">
        <v>74</v>
      </c>
      <c r="CE97" s="289"/>
      <c r="CF97" s="633"/>
      <c r="CG97" s="632"/>
      <c r="CH97" s="289"/>
      <c r="CI97" s="633">
        <v>2</v>
      </c>
      <c r="CJ97" s="632" t="s">
        <v>73</v>
      </c>
      <c r="CK97" s="289"/>
      <c r="CL97" s="633"/>
      <c r="CM97" s="632"/>
      <c r="CN97" s="289"/>
      <c r="CO97" s="633">
        <v>3</v>
      </c>
      <c r="CP97" s="632" t="s">
        <v>74</v>
      </c>
      <c r="CQ97" s="289"/>
      <c r="CR97" s="633"/>
      <c r="CS97" s="632"/>
      <c r="CT97" s="289"/>
      <c r="CU97" s="633">
        <v>3</v>
      </c>
      <c r="CV97" s="632" t="s">
        <v>74</v>
      </c>
      <c r="CW97" s="289"/>
      <c r="CX97" s="633">
        <v>1</v>
      </c>
      <c r="CY97" s="632" t="s">
        <v>73</v>
      </c>
      <c r="CZ97" s="289"/>
      <c r="DA97" s="633"/>
      <c r="DB97" s="632"/>
      <c r="DC97" s="289"/>
      <c r="DD97" s="633">
        <v>5</v>
      </c>
      <c r="DE97" s="632" t="s">
        <v>74</v>
      </c>
      <c r="DF97" s="289"/>
      <c r="DG97" s="633"/>
      <c r="DH97" s="632"/>
      <c r="DI97" s="289"/>
      <c r="DJ97" s="633">
        <v>3</v>
      </c>
      <c r="DK97" s="632" t="s">
        <v>74</v>
      </c>
      <c r="DL97" s="289"/>
      <c r="DM97" s="633"/>
      <c r="DN97" s="632"/>
      <c r="DO97" s="289"/>
      <c r="DP97" s="154">
        <v>3</v>
      </c>
      <c r="DQ97" s="632" t="s">
        <v>74</v>
      </c>
      <c r="DR97" s="289"/>
      <c r="DS97" s="633"/>
      <c r="DT97" s="632"/>
      <c r="DU97" s="289"/>
      <c r="DV97" s="633"/>
      <c r="DW97" s="632"/>
      <c r="DX97" s="190"/>
      <c r="DY97" s="703">
        <v>5</v>
      </c>
      <c r="DZ97" s="632" t="s">
        <v>74</v>
      </c>
      <c r="EA97" s="289"/>
      <c r="EB97" s="633">
        <v>2</v>
      </c>
      <c r="EC97" s="632" t="s">
        <v>73</v>
      </c>
      <c r="ED97" s="289"/>
      <c r="EE97" s="633"/>
      <c r="EF97" s="632"/>
      <c r="EG97" s="289"/>
      <c r="EH97" s="633">
        <v>5</v>
      </c>
      <c r="EI97" s="632" t="s">
        <v>74</v>
      </c>
      <c r="EJ97" s="289"/>
      <c r="EK97" s="633">
        <v>5</v>
      </c>
      <c r="EL97" s="632" t="s">
        <v>74</v>
      </c>
      <c r="EM97" s="289"/>
      <c r="EN97" s="633">
        <v>5</v>
      </c>
      <c r="EO97" s="632" t="s">
        <v>74</v>
      </c>
      <c r="EP97" s="289"/>
      <c r="EQ97" s="154">
        <v>5</v>
      </c>
      <c r="ER97" s="632" t="s">
        <v>74</v>
      </c>
      <c r="ES97" s="190"/>
      <c r="ET97" s="703"/>
      <c r="EU97" s="632"/>
      <c r="EV97" s="190"/>
      <c r="EW97" s="703">
        <v>5</v>
      </c>
      <c r="EX97" s="632" t="s">
        <v>74</v>
      </c>
      <c r="EY97" s="289"/>
      <c r="EZ97" s="633">
        <v>5</v>
      </c>
      <c r="FA97" s="632" t="s">
        <v>74</v>
      </c>
      <c r="FB97" s="289"/>
      <c r="FC97" s="154"/>
      <c r="FD97" s="632"/>
      <c r="FE97" s="289"/>
      <c r="FF97" s="502"/>
      <c r="FG97" s="68"/>
    </row>
    <row r="98" spans="1:163" ht="65.25" customHeight="1">
      <c r="A98" s="715" t="s">
        <v>237</v>
      </c>
      <c r="B98" s="96" t="s">
        <v>238</v>
      </c>
      <c r="C98" s="174"/>
      <c r="D98" s="103"/>
      <c r="E98" s="146"/>
      <c r="F98" s="633"/>
      <c r="G98" s="632"/>
      <c r="H98" s="289"/>
      <c r="I98" s="633"/>
      <c r="J98" s="632"/>
      <c r="K98" s="289"/>
      <c r="L98" s="633"/>
      <c r="M98" s="632"/>
      <c r="N98" s="289"/>
      <c r="O98" s="633"/>
      <c r="P98" s="632"/>
      <c r="Q98" s="289"/>
      <c r="R98" s="633"/>
      <c r="S98" s="632"/>
      <c r="T98" s="433"/>
      <c r="U98" s="720"/>
      <c r="V98" s="259"/>
      <c r="W98" s="433"/>
      <c r="X98" s="633"/>
      <c r="Y98" s="632"/>
      <c r="Z98" s="289"/>
      <c r="AA98" s="633"/>
      <c r="AB98" s="632"/>
      <c r="AC98" s="289"/>
      <c r="AD98" s="633"/>
      <c r="AE98" s="632"/>
      <c r="AF98" s="108"/>
      <c r="AG98" s="39">
        <v>5</v>
      </c>
      <c r="AH98" s="632" t="s">
        <v>74</v>
      </c>
      <c r="AI98" s="190"/>
      <c r="AJ98" s="39">
        <v>3</v>
      </c>
      <c r="AK98" s="632" t="s">
        <v>74</v>
      </c>
      <c r="AL98" s="190"/>
      <c r="AM98" s="703"/>
      <c r="AN98" s="632"/>
      <c r="AO98" s="289"/>
      <c r="AP98" s="633">
        <v>3</v>
      </c>
      <c r="AQ98" s="632" t="s">
        <v>74</v>
      </c>
      <c r="AR98" s="190"/>
      <c r="AS98" s="703"/>
      <c r="AT98" s="632"/>
      <c r="AU98" s="190"/>
      <c r="AV98" s="703">
        <v>3</v>
      </c>
      <c r="AW98" s="632" t="s">
        <v>74</v>
      </c>
      <c r="AX98" s="289"/>
      <c r="AY98" s="633">
        <v>5</v>
      </c>
      <c r="AZ98" s="632" t="s">
        <v>74</v>
      </c>
      <c r="BA98" s="289"/>
      <c r="BB98" s="633">
        <v>1</v>
      </c>
      <c r="BC98" s="632" t="s">
        <v>74</v>
      </c>
      <c r="BD98" s="289"/>
      <c r="BE98" s="633"/>
      <c r="BF98" s="632"/>
      <c r="BG98" s="289"/>
      <c r="BH98" s="633"/>
      <c r="BI98" s="632"/>
      <c r="BJ98" s="289"/>
      <c r="BK98" s="633">
        <v>3</v>
      </c>
      <c r="BL98" s="632" t="s">
        <v>74</v>
      </c>
      <c r="BM98" s="289"/>
      <c r="BN98" s="154">
        <v>5</v>
      </c>
      <c r="BO98" s="632" t="s">
        <v>73</v>
      </c>
      <c r="BP98" s="289"/>
      <c r="BQ98" s="633">
        <v>5</v>
      </c>
      <c r="BR98" s="632" t="s">
        <v>74</v>
      </c>
      <c r="BS98" s="289"/>
      <c r="BT98" s="633">
        <v>1</v>
      </c>
      <c r="BU98" s="632" t="s">
        <v>73</v>
      </c>
      <c r="BV98" s="289"/>
      <c r="BW98" s="633"/>
      <c r="BX98" s="632"/>
      <c r="BY98" s="289"/>
      <c r="BZ98" s="633">
        <v>3</v>
      </c>
      <c r="CA98" s="632" t="s">
        <v>74</v>
      </c>
      <c r="CB98" s="632"/>
      <c r="CC98" s="632">
        <v>1</v>
      </c>
      <c r="CD98" s="632" t="s">
        <v>74</v>
      </c>
      <c r="CE98" s="289"/>
      <c r="CF98" s="633"/>
      <c r="CG98" s="632"/>
      <c r="CH98" s="289"/>
      <c r="CI98" s="633">
        <v>3</v>
      </c>
      <c r="CJ98" s="632" t="s">
        <v>74</v>
      </c>
      <c r="CK98" s="289"/>
      <c r="CL98" s="633"/>
      <c r="CM98" s="632"/>
      <c r="CN98" s="289"/>
      <c r="CO98" s="633">
        <v>3</v>
      </c>
      <c r="CP98" s="632" t="s">
        <v>74</v>
      </c>
      <c r="CQ98" s="289"/>
      <c r="CR98" s="633"/>
      <c r="CS98" s="632"/>
      <c r="CT98" s="289"/>
      <c r="CU98" s="633">
        <v>3</v>
      </c>
      <c r="CV98" s="632" t="s">
        <v>74</v>
      </c>
      <c r="CW98" s="289"/>
      <c r="CX98" s="633">
        <v>3</v>
      </c>
      <c r="CY98" s="632" t="s">
        <v>74</v>
      </c>
      <c r="CZ98" s="289"/>
      <c r="DA98" s="154">
        <v>3</v>
      </c>
      <c r="DB98" s="632" t="s">
        <v>74</v>
      </c>
      <c r="DC98" s="289"/>
      <c r="DD98" s="633">
        <v>5</v>
      </c>
      <c r="DE98" s="632" t="s">
        <v>74</v>
      </c>
      <c r="DF98" s="289"/>
      <c r="DG98" s="633"/>
      <c r="DH98" s="632"/>
      <c r="DI98" s="289"/>
      <c r="DJ98" s="633">
        <v>3</v>
      </c>
      <c r="DK98" s="632" t="s">
        <v>74</v>
      </c>
      <c r="DL98" s="289"/>
      <c r="DM98" s="633"/>
      <c r="DN98" s="632"/>
      <c r="DO98" s="289"/>
      <c r="DP98" s="154">
        <v>3</v>
      </c>
      <c r="DQ98" s="632" t="s">
        <v>74</v>
      </c>
      <c r="DR98" s="289"/>
      <c r="DS98" s="633"/>
      <c r="DT98" s="632"/>
      <c r="DU98" s="289"/>
      <c r="DV98" s="633"/>
      <c r="DW98" s="632"/>
      <c r="DX98" s="190"/>
      <c r="DY98" s="703"/>
      <c r="DZ98" s="632"/>
      <c r="EA98" s="289"/>
      <c r="EB98" s="633">
        <v>3</v>
      </c>
      <c r="EC98" s="632" t="s">
        <v>73</v>
      </c>
      <c r="ED98" s="289"/>
      <c r="EE98" s="633"/>
      <c r="EF98" s="632"/>
      <c r="EG98" s="289"/>
      <c r="EH98" s="633">
        <v>5</v>
      </c>
      <c r="EI98" s="632" t="s">
        <v>74</v>
      </c>
      <c r="EJ98" s="289"/>
      <c r="EK98" s="633">
        <v>3</v>
      </c>
      <c r="EL98" s="632" t="s">
        <v>74</v>
      </c>
      <c r="EM98" s="289"/>
      <c r="EN98" s="633">
        <v>5</v>
      </c>
      <c r="EO98" s="632" t="s">
        <v>74</v>
      </c>
      <c r="EP98" s="289"/>
      <c r="EQ98" s="154">
        <v>3</v>
      </c>
      <c r="ER98" s="632" t="s">
        <v>74</v>
      </c>
      <c r="ES98" s="190"/>
      <c r="ET98" s="703"/>
      <c r="EU98" s="632"/>
      <c r="EV98" s="190"/>
      <c r="EW98" s="703">
        <v>4</v>
      </c>
      <c r="EX98" s="632" t="s">
        <v>73</v>
      </c>
      <c r="EY98" s="289"/>
      <c r="EZ98" s="633">
        <v>4</v>
      </c>
      <c r="FA98" s="632" t="s">
        <v>73</v>
      </c>
      <c r="FB98" s="289"/>
      <c r="FC98" s="154">
        <v>3</v>
      </c>
      <c r="FD98" s="632" t="s">
        <v>73</v>
      </c>
      <c r="FE98" s="289"/>
      <c r="FF98" s="502"/>
      <c r="FG98" s="68"/>
    </row>
    <row r="99" spans="1:163" ht="17.25" customHeight="1">
      <c r="A99" s="68"/>
      <c r="B99" s="268" t="s">
        <v>239</v>
      </c>
      <c r="C99" s="560"/>
      <c r="D99" s="560"/>
      <c r="E99" s="528"/>
      <c r="F99" s="368"/>
      <c r="G99" s="163"/>
      <c r="H99" s="645"/>
      <c r="I99" s="368"/>
      <c r="J99" s="163"/>
      <c r="K99" s="645"/>
      <c r="L99" s="368"/>
      <c r="M99" s="163"/>
      <c r="N99" s="645"/>
      <c r="O99" s="368"/>
      <c r="P99" s="163"/>
      <c r="Q99" s="645"/>
      <c r="R99" s="368"/>
      <c r="S99" s="163"/>
      <c r="T99" s="69"/>
      <c r="U99" s="538"/>
      <c r="V99" s="236"/>
      <c r="W99" s="69"/>
      <c r="X99" s="368"/>
      <c r="Y99" s="163"/>
      <c r="Z99" s="645"/>
      <c r="AA99" s="368"/>
      <c r="AB99" s="163"/>
      <c r="AC99" s="645"/>
      <c r="AD99" s="368"/>
      <c r="AE99" s="163"/>
      <c r="AF99" s="395"/>
      <c r="AG99" s="444"/>
      <c r="AH99" s="163"/>
      <c r="AI99" s="394"/>
      <c r="AJ99" s="444"/>
      <c r="AK99" s="163"/>
      <c r="AL99" s="394"/>
      <c r="AM99" s="444"/>
      <c r="AN99" s="163"/>
      <c r="AO99" s="645"/>
      <c r="AP99" s="368"/>
      <c r="AQ99" s="163"/>
      <c r="AR99" s="394"/>
      <c r="AS99" s="444"/>
      <c r="AT99" s="163"/>
      <c r="AU99" s="394"/>
      <c r="AV99" s="444"/>
      <c r="AW99" s="163"/>
      <c r="AX99" s="645"/>
      <c r="AY99" s="368"/>
      <c r="AZ99" s="163"/>
      <c r="BA99" s="645"/>
      <c r="BB99" s="368"/>
      <c r="BC99" s="163"/>
      <c r="BD99" s="645"/>
      <c r="BE99" s="368"/>
      <c r="BF99" s="163"/>
      <c r="BG99" s="645"/>
      <c r="BH99" s="368"/>
      <c r="BI99" s="163"/>
      <c r="BJ99" s="645"/>
      <c r="BK99" s="368"/>
      <c r="BL99" s="163"/>
      <c r="BM99" s="645"/>
      <c r="BN99" s="368"/>
      <c r="BO99" s="163"/>
      <c r="BP99" s="645"/>
      <c r="BQ99" s="368"/>
      <c r="BR99" s="163"/>
      <c r="BS99" s="645"/>
      <c r="BT99" s="368"/>
      <c r="BU99" s="163"/>
      <c r="BV99" s="645"/>
      <c r="BW99" s="368"/>
      <c r="BX99" s="163"/>
      <c r="BY99" s="645"/>
      <c r="BZ99" s="368"/>
      <c r="CA99" s="163"/>
      <c r="CB99" s="163"/>
      <c r="CC99" s="163"/>
      <c r="CD99" s="163"/>
      <c r="CE99" s="645"/>
      <c r="CF99" s="368"/>
      <c r="CG99" s="163"/>
      <c r="CH99" s="645"/>
      <c r="CI99" s="368"/>
      <c r="CJ99" s="163"/>
      <c r="CK99" s="645"/>
      <c r="CL99" s="368"/>
      <c r="CM99" s="163"/>
      <c r="CN99" s="645"/>
      <c r="CO99" s="368"/>
      <c r="CP99" s="163"/>
      <c r="CQ99" s="645"/>
      <c r="CR99" s="368"/>
      <c r="CS99" s="163"/>
      <c r="CT99" s="645"/>
      <c r="CU99" s="368"/>
      <c r="CV99" s="163"/>
      <c r="CW99" s="645"/>
      <c r="CX99" s="368"/>
      <c r="CY99" s="163"/>
      <c r="CZ99" s="645"/>
      <c r="DA99" s="368"/>
      <c r="DB99" s="163"/>
      <c r="DC99" s="645"/>
      <c r="DD99" s="368"/>
      <c r="DE99" s="163"/>
      <c r="DF99" s="645"/>
      <c r="DG99" s="368"/>
      <c r="DH99" s="163"/>
      <c r="DI99" s="645"/>
      <c r="DJ99" s="368"/>
      <c r="DK99" s="163"/>
      <c r="DL99" s="645"/>
      <c r="DM99" s="368"/>
      <c r="DN99" s="163"/>
      <c r="DO99" s="645"/>
      <c r="DP99" s="368"/>
      <c r="DQ99" s="163"/>
      <c r="DR99" s="645"/>
      <c r="DS99" s="368"/>
      <c r="DT99" s="163"/>
      <c r="DU99" s="645"/>
      <c r="DV99" s="368"/>
      <c r="DW99" s="163"/>
      <c r="DX99" s="394"/>
      <c r="DY99" s="444"/>
      <c r="DZ99" s="163"/>
      <c r="EA99" s="645"/>
      <c r="EB99" s="368"/>
      <c r="EC99" s="163"/>
      <c r="ED99" s="645"/>
      <c r="EE99" s="368"/>
      <c r="EF99" s="163"/>
      <c r="EG99" s="645"/>
      <c r="EH99" s="368"/>
      <c r="EI99" s="163"/>
      <c r="EJ99" s="645"/>
      <c r="EK99" s="368"/>
      <c r="EL99" s="163"/>
      <c r="EM99" s="645"/>
      <c r="EN99" s="368"/>
      <c r="EO99" s="163"/>
      <c r="EP99" s="645"/>
      <c r="EQ99" s="368"/>
      <c r="ER99" s="163"/>
      <c r="ES99" s="394"/>
      <c r="ET99" s="444"/>
      <c r="EU99" s="163"/>
      <c r="EV99" s="394"/>
      <c r="EW99" s="444"/>
      <c r="EX99" s="163"/>
      <c r="EY99" s="645"/>
      <c r="EZ99" s="368"/>
      <c r="FA99" s="163"/>
      <c r="FB99" s="645"/>
      <c r="FC99" s="368"/>
      <c r="FD99" s="163"/>
      <c r="FE99" s="645"/>
      <c r="FF99" s="502"/>
      <c r="FG99" s="68"/>
    </row>
    <row r="100" spans="1:163" ht="29.25" customHeight="1">
      <c r="A100" s="68"/>
      <c r="B100" s="467" t="s">
        <v>240</v>
      </c>
      <c r="C100" s="706"/>
      <c r="D100" s="706"/>
      <c r="E100" s="694"/>
      <c r="F100" s="198"/>
      <c r="G100" s="640"/>
      <c r="H100" s="211"/>
      <c r="I100" s="198"/>
      <c r="J100" s="640"/>
      <c r="K100" s="211"/>
      <c r="L100" s="198"/>
      <c r="M100" s="640"/>
      <c r="N100" s="211"/>
      <c r="O100" s="198"/>
      <c r="P100" s="640"/>
      <c r="Q100" s="211"/>
      <c r="R100" s="198"/>
      <c r="S100" s="640"/>
      <c r="T100" s="445"/>
      <c r="U100" s="153"/>
      <c r="V100" s="679"/>
      <c r="W100" s="445"/>
      <c r="X100" s="198"/>
      <c r="Y100" s="640"/>
      <c r="Z100" s="211"/>
      <c r="AA100" s="198"/>
      <c r="AB100" s="640"/>
      <c r="AC100" s="211"/>
      <c r="AD100" s="198"/>
      <c r="AE100" s="640"/>
      <c r="AF100" s="81"/>
      <c r="AG100" s="718"/>
      <c r="AH100" s="640"/>
      <c r="AI100" s="139"/>
      <c r="AJ100" s="718"/>
      <c r="AK100" s="640"/>
      <c r="AL100" s="139"/>
      <c r="AM100" s="718"/>
      <c r="AN100" s="640"/>
      <c r="AO100" s="211"/>
      <c r="AP100" s="198"/>
      <c r="AQ100" s="640"/>
      <c r="AR100" s="139"/>
      <c r="AS100" s="718"/>
      <c r="AT100" s="640"/>
      <c r="AU100" s="139"/>
      <c r="AV100" s="718"/>
      <c r="AW100" s="640"/>
      <c r="AX100" s="211"/>
      <c r="AY100" s="198"/>
      <c r="AZ100" s="640"/>
      <c r="BA100" s="211"/>
      <c r="BB100" s="198"/>
      <c r="BC100" s="640"/>
      <c r="BD100" s="211"/>
      <c r="BE100" s="198"/>
      <c r="BF100" s="640"/>
      <c r="BG100" s="211"/>
      <c r="BH100" s="198"/>
      <c r="BI100" s="640"/>
      <c r="BJ100" s="211"/>
      <c r="BK100" s="198"/>
      <c r="BL100" s="640"/>
      <c r="BM100" s="211"/>
      <c r="BN100" s="198"/>
      <c r="BO100" s="640"/>
      <c r="BP100" s="211"/>
      <c r="BQ100" s="198"/>
      <c r="BR100" s="640"/>
      <c r="BS100" s="211"/>
      <c r="BT100" s="198"/>
      <c r="BU100" s="640"/>
      <c r="BV100" s="211"/>
      <c r="BW100" s="198"/>
      <c r="BX100" s="640"/>
      <c r="BY100" s="211"/>
      <c r="BZ100" s="198"/>
      <c r="CA100" s="640"/>
      <c r="CB100" s="640"/>
      <c r="CC100" s="640"/>
      <c r="CD100" s="640"/>
      <c r="CE100" s="211"/>
      <c r="CF100" s="198"/>
      <c r="CG100" s="640"/>
      <c r="CH100" s="211"/>
      <c r="CI100" s="198"/>
      <c r="CJ100" s="640"/>
      <c r="CK100" s="211"/>
      <c r="CL100" s="198"/>
      <c r="CM100" s="640"/>
      <c r="CN100" s="211"/>
      <c r="CO100" s="198"/>
      <c r="CP100" s="640"/>
      <c r="CQ100" s="211"/>
      <c r="CR100" s="198"/>
      <c r="CS100" s="640"/>
      <c r="CT100" s="211"/>
      <c r="CU100" s="198"/>
      <c r="CV100" s="640"/>
      <c r="CW100" s="211"/>
      <c r="CX100" s="198"/>
      <c r="CY100" s="640"/>
      <c r="CZ100" s="211"/>
      <c r="DA100" s="198"/>
      <c r="DB100" s="640"/>
      <c r="DC100" s="211"/>
      <c r="DD100" s="198"/>
      <c r="DE100" s="640"/>
      <c r="DF100" s="211"/>
      <c r="DG100" s="198"/>
      <c r="DH100" s="640"/>
      <c r="DI100" s="211"/>
      <c r="DJ100" s="198"/>
      <c r="DK100" s="640"/>
      <c r="DL100" s="211"/>
      <c r="DM100" s="198"/>
      <c r="DN100" s="640"/>
      <c r="DO100" s="211"/>
      <c r="DP100" s="198"/>
      <c r="DQ100" s="640"/>
      <c r="DR100" s="211"/>
      <c r="DS100" s="198"/>
      <c r="DT100" s="640"/>
      <c r="DU100" s="211"/>
      <c r="DV100" s="198"/>
      <c r="DW100" s="640"/>
      <c r="DX100" s="139"/>
      <c r="DY100" s="718"/>
      <c r="DZ100" s="640"/>
      <c r="EA100" s="211"/>
      <c r="EB100" s="198"/>
      <c r="EC100" s="640"/>
      <c r="ED100" s="211"/>
      <c r="EE100" s="198"/>
      <c r="EF100" s="640"/>
      <c r="EG100" s="211"/>
      <c r="EH100" s="198"/>
      <c r="EI100" s="640"/>
      <c r="EJ100" s="211"/>
      <c r="EK100" s="198"/>
      <c r="EL100" s="640"/>
      <c r="EM100" s="211"/>
      <c r="EN100" s="198"/>
      <c r="EO100" s="640"/>
      <c r="EP100" s="211"/>
      <c r="EQ100" s="198"/>
      <c r="ER100" s="640"/>
      <c r="ES100" s="139"/>
      <c r="ET100" s="718"/>
      <c r="EU100" s="640"/>
      <c r="EV100" s="139"/>
      <c r="EW100" s="718"/>
      <c r="EX100" s="640"/>
      <c r="EY100" s="211"/>
      <c r="EZ100" s="198"/>
      <c r="FA100" s="640"/>
      <c r="FB100" s="211"/>
      <c r="FC100" s="198"/>
      <c r="FD100" s="640"/>
      <c r="FE100" s="211"/>
      <c r="FF100" s="502"/>
      <c r="FG100" s="68"/>
    </row>
    <row r="101" spans="1:163" ht="65.25" customHeight="1">
      <c r="A101" s="715" t="s">
        <v>241</v>
      </c>
      <c r="B101" s="96" t="s">
        <v>242</v>
      </c>
      <c r="C101" s="174">
        <v>2</v>
      </c>
      <c r="D101" s="103" t="s">
        <v>74</v>
      </c>
      <c r="E101" s="146"/>
      <c r="F101" s="633">
        <v>2</v>
      </c>
      <c r="G101" s="632" t="s">
        <v>74</v>
      </c>
      <c r="H101" s="289"/>
      <c r="I101" s="633"/>
      <c r="J101" s="632"/>
      <c r="K101" s="289"/>
      <c r="L101" s="633"/>
      <c r="M101" s="632"/>
      <c r="N101" s="289"/>
      <c r="O101" s="633"/>
      <c r="P101" s="632"/>
      <c r="Q101" s="289"/>
      <c r="R101" s="633">
        <v>2</v>
      </c>
      <c r="S101" s="632" t="s">
        <v>73</v>
      </c>
      <c r="T101" s="433"/>
      <c r="U101" s="720">
        <v>5</v>
      </c>
      <c r="V101" s="632" t="s">
        <v>74</v>
      </c>
      <c r="W101" s="433"/>
      <c r="X101" s="633">
        <v>3</v>
      </c>
      <c r="Y101" s="632" t="s">
        <v>73</v>
      </c>
      <c r="Z101" s="289"/>
      <c r="AA101" s="633"/>
      <c r="AB101" s="632"/>
      <c r="AC101" s="289"/>
      <c r="AD101" s="633"/>
      <c r="AE101" s="632"/>
      <c r="AF101" s="108"/>
      <c r="AG101" s="39">
        <v>5</v>
      </c>
      <c r="AH101" s="632" t="s">
        <v>74</v>
      </c>
      <c r="AI101" s="190"/>
      <c r="AJ101" s="39">
        <v>3</v>
      </c>
      <c r="AK101" s="632" t="s">
        <v>74</v>
      </c>
      <c r="AL101" s="190"/>
      <c r="AM101" s="703">
        <v>5</v>
      </c>
      <c r="AN101" s="632" t="s">
        <v>74</v>
      </c>
      <c r="AO101" s="289"/>
      <c r="AP101" s="633"/>
      <c r="AQ101" s="632"/>
      <c r="AR101" s="190"/>
      <c r="AS101" s="703">
        <v>3</v>
      </c>
      <c r="AT101" s="632" t="s">
        <v>74</v>
      </c>
      <c r="AU101" s="190"/>
      <c r="AV101" s="703">
        <v>3</v>
      </c>
      <c r="AW101" s="632" t="s">
        <v>74</v>
      </c>
      <c r="AX101" s="289"/>
      <c r="AY101" s="633">
        <v>5</v>
      </c>
      <c r="AZ101" s="632" t="s">
        <v>74</v>
      </c>
      <c r="BA101" s="289"/>
      <c r="BB101" s="633"/>
      <c r="BC101" s="632"/>
      <c r="BD101" s="289"/>
      <c r="BE101" s="154">
        <v>3</v>
      </c>
      <c r="BF101" s="632" t="s">
        <v>74</v>
      </c>
      <c r="BG101" s="289"/>
      <c r="BH101" s="633"/>
      <c r="BI101" s="632"/>
      <c r="BJ101" s="289"/>
      <c r="BK101" s="633">
        <v>3</v>
      </c>
      <c r="BL101" s="632" t="s">
        <v>74</v>
      </c>
      <c r="BM101" s="289"/>
      <c r="BN101" s="154">
        <v>3</v>
      </c>
      <c r="BO101" s="632" t="s">
        <v>73</v>
      </c>
      <c r="BP101" s="289"/>
      <c r="BQ101" s="633">
        <v>3</v>
      </c>
      <c r="BR101" s="632" t="s">
        <v>74</v>
      </c>
      <c r="BS101" s="289"/>
      <c r="BT101" s="633">
        <v>1</v>
      </c>
      <c r="BU101" s="632" t="s">
        <v>73</v>
      </c>
      <c r="BV101" s="289"/>
      <c r="BW101" s="633"/>
      <c r="BX101" s="632"/>
      <c r="BY101" s="289"/>
      <c r="BZ101" s="633">
        <v>1</v>
      </c>
      <c r="CA101" s="632" t="s">
        <v>73</v>
      </c>
      <c r="CB101" s="632"/>
      <c r="CC101" s="632">
        <v>3</v>
      </c>
      <c r="CD101" s="632" t="s">
        <v>73</v>
      </c>
      <c r="CE101" s="289"/>
      <c r="CF101" s="633"/>
      <c r="CG101" s="632"/>
      <c r="CH101" s="289"/>
      <c r="CI101" s="633">
        <v>1</v>
      </c>
      <c r="CJ101" s="632" t="s">
        <v>73</v>
      </c>
      <c r="CK101" s="289"/>
      <c r="CL101" s="633"/>
      <c r="CM101" s="632"/>
      <c r="CN101" s="289"/>
      <c r="CO101" s="633"/>
      <c r="CP101" s="632"/>
      <c r="CQ101" s="289"/>
      <c r="CR101" s="633">
        <v>3</v>
      </c>
      <c r="CS101" s="632" t="s">
        <v>74</v>
      </c>
      <c r="CT101" s="289"/>
      <c r="CU101" s="633">
        <v>3</v>
      </c>
      <c r="CV101" s="632" t="s">
        <v>74</v>
      </c>
      <c r="CW101" s="289"/>
      <c r="CX101" s="633">
        <v>1</v>
      </c>
      <c r="CY101" s="632" t="s">
        <v>73</v>
      </c>
      <c r="CZ101" s="289"/>
      <c r="DA101" s="633"/>
      <c r="DB101" s="632"/>
      <c r="DC101" s="289"/>
      <c r="DD101" s="633"/>
      <c r="DE101" s="632"/>
      <c r="DF101" s="289"/>
      <c r="DG101" s="633"/>
      <c r="DH101" s="632"/>
      <c r="DI101" s="289"/>
      <c r="DJ101" s="633"/>
      <c r="DK101" s="632"/>
      <c r="DL101" s="289"/>
      <c r="DM101" s="633"/>
      <c r="DN101" s="632"/>
      <c r="DO101" s="289"/>
      <c r="DP101" s="633"/>
      <c r="DQ101" s="632"/>
      <c r="DR101" s="289"/>
      <c r="DS101" s="633"/>
      <c r="DT101" s="632"/>
      <c r="DU101" s="289"/>
      <c r="DV101" s="633"/>
      <c r="DW101" s="632"/>
      <c r="DX101" s="190"/>
      <c r="DY101" s="703"/>
      <c r="DZ101" s="632"/>
      <c r="EA101" s="289"/>
      <c r="EB101" s="633">
        <v>5</v>
      </c>
      <c r="EC101" s="632" t="s">
        <v>74</v>
      </c>
      <c r="ED101" s="289"/>
      <c r="EE101" s="633">
        <v>3</v>
      </c>
      <c r="EF101" s="632" t="s">
        <v>74</v>
      </c>
      <c r="EG101" s="289"/>
      <c r="EH101" s="633">
        <v>5</v>
      </c>
      <c r="EI101" s="632" t="s">
        <v>73</v>
      </c>
      <c r="EJ101" s="289"/>
      <c r="EK101" s="633">
        <v>3</v>
      </c>
      <c r="EL101" s="632" t="s">
        <v>74</v>
      </c>
      <c r="EM101" s="289"/>
      <c r="EN101" s="633">
        <v>3</v>
      </c>
      <c r="EO101" s="632" t="s">
        <v>74</v>
      </c>
      <c r="EP101" s="289"/>
      <c r="EQ101" s="154">
        <v>5</v>
      </c>
      <c r="ER101" s="632" t="s">
        <v>74</v>
      </c>
      <c r="ES101" s="190"/>
      <c r="ET101" s="703"/>
      <c r="EU101" s="632"/>
      <c r="EV101" s="190"/>
      <c r="EW101" s="703">
        <v>1</v>
      </c>
      <c r="EX101" s="632" t="s">
        <v>73</v>
      </c>
      <c r="EY101" s="289"/>
      <c r="EZ101" s="633">
        <v>1</v>
      </c>
      <c r="FA101" s="632" t="s">
        <v>73</v>
      </c>
      <c r="FB101" s="289"/>
      <c r="FC101" s="154">
        <v>3</v>
      </c>
      <c r="FD101" s="632" t="s">
        <v>73</v>
      </c>
      <c r="FE101" s="289"/>
      <c r="FF101" s="502"/>
      <c r="FG101" s="68"/>
    </row>
    <row r="102" spans="1:163" ht="65.25" customHeight="1">
      <c r="A102" s="715" t="s">
        <v>243</v>
      </c>
      <c r="B102" s="672" t="s">
        <v>244</v>
      </c>
      <c r="C102" s="174">
        <v>4</v>
      </c>
      <c r="D102" s="103" t="s">
        <v>74</v>
      </c>
      <c r="E102" s="146"/>
      <c r="F102" s="633">
        <v>4</v>
      </c>
      <c r="G102" s="632" t="s">
        <v>74</v>
      </c>
      <c r="H102" s="146"/>
      <c r="I102" s="633">
        <v>3</v>
      </c>
      <c r="J102" s="632" t="s">
        <v>74</v>
      </c>
      <c r="K102" s="289"/>
      <c r="L102" s="633">
        <v>5</v>
      </c>
      <c r="M102" s="632" t="s">
        <v>74</v>
      </c>
      <c r="N102" s="289"/>
      <c r="O102" s="633" t="s">
        <v>74</v>
      </c>
      <c r="P102" s="632" t="s">
        <v>74</v>
      </c>
      <c r="Q102" s="289"/>
      <c r="R102" s="633">
        <v>2</v>
      </c>
      <c r="S102" s="632" t="s">
        <v>73</v>
      </c>
      <c r="T102" s="433"/>
      <c r="U102" s="720">
        <v>5</v>
      </c>
      <c r="V102" s="632" t="s">
        <v>74</v>
      </c>
      <c r="W102" s="433"/>
      <c r="X102" s="633">
        <v>3</v>
      </c>
      <c r="Y102" s="632" t="s">
        <v>73</v>
      </c>
      <c r="Z102" s="289"/>
      <c r="AA102" s="633">
        <v>2</v>
      </c>
      <c r="AB102" s="632" t="s">
        <v>73</v>
      </c>
      <c r="AC102" s="289"/>
      <c r="AD102" s="633"/>
      <c r="AE102" s="632"/>
      <c r="AF102" s="108"/>
      <c r="AG102" s="39">
        <v>5</v>
      </c>
      <c r="AH102" s="632" t="s">
        <v>74</v>
      </c>
      <c r="AI102" s="190"/>
      <c r="AJ102" s="39">
        <v>3</v>
      </c>
      <c r="AK102" s="632" t="s">
        <v>74</v>
      </c>
      <c r="AL102" s="190"/>
      <c r="AM102" s="703">
        <v>5</v>
      </c>
      <c r="AN102" s="632" t="s">
        <v>74</v>
      </c>
      <c r="AO102" s="289"/>
      <c r="AP102" s="633">
        <v>3</v>
      </c>
      <c r="AQ102" s="632" t="s">
        <v>74</v>
      </c>
      <c r="AR102" s="190"/>
      <c r="AS102" s="703">
        <v>3</v>
      </c>
      <c r="AT102" s="632" t="s">
        <v>74</v>
      </c>
      <c r="AU102" s="190"/>
      <c r="AV102" s="703">
        <v>3</v>
      </c>
      <c r="AW102" s="632" t="s">
        <v>74</v>
      </c>
      <c r="AX102" s="289"/>
      <c r="AY102" s="633">
        <v>5</v>
      </c>
      <c r="AZ102" s="632" t="s">
        <v>74</v>
      </c>
      <c r="BA102" s="289"/>
      <c r="BB102" s="633">
        <v>1</v>
      </c>
      <c r="BC102" s="632" t="s">
        <v>74</v>
      </c>
      <c r="BD102" s="289"/>
      <c r="BE102" s="633"/>
      <c r="BF102" s="632"/>
      <c r="BG102" s="289"/>
      <c r="BH102" s="633"/>
      <c r="BI102" s="632"/>
      <c r="BJ102" s="289"/>
      <c r="BK102" s="633">
        <v>3</v>
      </c>
      <c r="BL102" s="632" t="s">
        <v>74</v>
      </c>
      <c r="BM102" s="289"/>
      <c r="BN102" s="154">
        <v>3</v>
      </c>
      <c r="BO102" s="632" t="s">
        <v>73</v>
      </c>
      <c r="BP102" s="289"/>
      <c r="BQ102" s="633">
        <v>5</v>
      </c>
      <c r="BR102" s="632" t="s">
        <v>74</v>
      </c>
      <c r="BS102" s="289"/>
      <c r="BT102" s="633">
        <v>5</v>
      </c>
      <c r="BU102" s="632" t="s">
        <v>74</v>
      </c>
      <c r="BV102" s="289"/>
      <c r="BW102" s="633"/>
      <c r="BX102" s="632"/>
      <c r="BY102" s="289"/>
      <c r="BZ102" s="633">
        <v>3</v>
      </c>
      <c r="CA102" s="632" t="s">
        <v>74</v>
      </c>
      <c r="CB102" s="632"/>
      <c r="CC102" s="632">
        <v>5</v>
      </c>
      <c r="CD102" s="632" t="s">
        <v>74</v>
      </c>
      <c r="CE102" s="289"/>
      <c r="CF102" s="633"/>
      <c r="CG102" s="632"/>
      <c r="CH102" s="289"/>
      <c r="CI102" s="633">
        <v>3</v>
      </c>
      <c r="CJ102" s="632" t="s">
        <v>73</v>
      </c>
      <c r="CK102" s="289"/>
      <c r="CL102" s="633"/>
      <c r="CM102" s="632"/>
      <c r="CN102" s="289"/>
      <c r="CO102" s="633">
        <v>3</v>
      </c>
      <c r="CP102" s="632" t="s">
        <v>74</v>
      </c>
      <c r="CQ102" s="289"/>
      <c r="CR102" s="633">
        <v>3</v>
      </c>
      <c r="CS102" s="632" t="s">
        <v>74</v>
      </c>
      <c r="CT102" s="289"/>
      <c r="CU102" s="633">
        <v>3</v>
      </c>
      <c r="CV102" s="632" t="s">
        <v>74</v>
      </c>
      <c r="CW102" s="289"/>
      <c r="CX102" s="633">
        <v>2</v>
      </c>
      <c r="CY102" s="632" t="s">
        <v>73</v>
      </c>
      <c r="CZ102" s="289"/>
      <c r="DA102" s="154">
        <v>3</v>
      </c>
      <c r="DB102" s="632" t="s">
        <v>74</v>
      </c>
      <c r="DC102" s="289"/>
      <c r="DD102" s="633">
        <v>3</v>
      </c>
      <c r="DE102" s="632" t="s">
        <v>74</v>
      </c>
      <c r="DF102" s="289"/>
      <c r="DG102" s="633"/>
      <c r="DH102" s="632"/>
      <c r="DI102" s="289"/>
      <c r="DJ102" s="633">
        <v>3</v>
      </c>
      <c r="DK102" s="632" t="s">
        <v>73</v>
      </c>
      <c r="DL102" s="289"/>
      <c r="DM102" s="633"/>
      <c r="DN102" s="632"/>
      <c r="DO102" s="289"/>
      <c r="DP102" s="633"/>
      <c r="DQ102" s="632"/>
      <c r="DR102" s="289"/>
      <c r="DS102" s="633"/>
      <c r="DT102" s="632"/>
      <c r="DU102" s="289"/>
      <c r="DV102" s="633"/>
      <c r="DW102" s="632"/>
      <c r="DX102" s="190"/>
      <c r="DY102" s="703"/>
      <c r="DZ102" s="632"/>
      <c r="EA102" s="289"/>
      <c r="EB102" s="633">
        <v>5</v>
      </c>
      <c r="EC102" s="632" t="s">
        <v>74</v>
      </c>
      <c r="ED102" s="289"/>
      <c r="EE102" s="633">
        <v>4</v>
      </c>
      <c r="EF102" s="632" t="s">
        <v>74</v>
      </c>
      <c r="EG102" s="289"/>
      <c r="EH102" s="633">
        <v>4</v>
      </c>
      <c r="EI102" s="632" t="s">
        <v>73</v>
      </c>
      <c r="EJ102" s="289"/>
      <c r="EK102" s="633">
        <v>2</v>
      </c>
      <c r="EL102" s="632" t="s">
        <v>73</v>
      </c>
      <c r="EM102" s="289"/>
      <c r="EN102" s="633">
        <v>2</v>
      </c>
      <c r="EO102" s="632" t="s">
        <v>73</v>
      </c>
      <c r="EP102" s="289"/>
      <c r="EQ102" s="154">
        <v>3</v>
      </c>
      <c r="ER102" s="632" t="s">
        <v>74</v>
      </c>
      <c r="ES102" s="190"/>
      <c r="ET102" s="703"/>
      <c r="EU102" s="632"/>
      <c r="EV102" s="190"/>
      <c r="EW102" s="703"/>
      <c r="EX102" s="632"/>
      <c r="EY102" s="289"/>
      <c r="EZ102" s="633"/>
      <c r="FA102" s="632"/>
      <c r="FB102" s="289"/>
      <c r="FC102" s="154">
        <v>3</v>
      </c>
      <c r="FD102" s="632" t="s">
        <v>74</v>
      </c>
      <c r="FE102" s="289"/>
      <c r="FF102" s="502"/>
      <c r="FG102" s="68"/>
    </row>
    <row r="103" spans="1:163" ht="65.25" customHeight="1">
      <c r="A103" s="715" t="s">
        <v>245</v>
      </c>
      <c r="B103" s="672" t="s">
        <v>246</v>
      </c>
      <c r="C103" s="174">
        <v>1</v>
      </c>
      <c r="D103" s="103" t="s">
        <v>73</v>
      </c>
      <c r="E103" s="146"/>
      <c r="F103" s="633">
        <v>1</v>
      </c>
      <c r="G103" s="632" t="s">
        <v>73</v>
      </c>
      <c r="H103" s="289"/>
      <c r="I103" s="633"/>
      <c r="J103" s="632"/>
      <c r="K103" s="289"/>
      <c r="L103" s="633"/>
      <c r="M103" s="632"/>
      <c r="N103" s="289"/>
      <c r="O103" s="633"/>
      <c r="P103" s="632"/>
      <c r="Q103" s="289"/>
      <c r="R103" s="633">
        <v>3</v>
      </c>
      <c r="S103" s="632" t="s">
        <v>73</v>
      </c>
      <c r="T103" s="433"/>
      <c r="U103" s="720">
        <v>5</v>
      </c>
      <c r="V103" s="632" t="s">
        <v>74</v>
      </c>
      <c r="W103" s="433"/>
      <c r="X103" s="633">
        <v>5</v>
      </c>
      <c r="Y103" s="632" t="s">
        <v>74</v>
      </c>
      <c r="Z103" s="289"/>
      <c r="AA103" s="633">
        <v>2</v>
      </c>
      <c r="AB103" s="632" t="s">
        <v>73</v>
      </c>
      <c r="AC103" s="289"/>
      <c r="AD103" s="633"/>
      <c r="AE103" s="632"/>
      <c r="AF103" s="108"/>
      <c r="AG103" s="39">
        <v>5</v>
      </c>
      <c r="AH103" s="632" t="s">
        <v>74</v>
      </c>
      <c r="AI103" s="190"/>
      <c r="AJ103" s="39"/>
      <c r="AK103" s="632"/>
      <c r="AL103" s="190"/>
      <c r="AM103" s="703"/>
      <c r="AN103" s="632"/>
      <c r="AO103" s="289"/>
      <c r="AP103" s="633">
        <v>1</v>
      </c>
      <c r="AQ103" s="632" t="s">
        <v>73</v>
      </c>
      <c r="AR103" s="190"/>
      <c r="AS103" s="703"/>
      <c r="AT103" s="632"/>
      <c r="AU103" s="190"/>
      <c r="AV103" s="703"/>
      <c r="AW103" s="632"/>
      <c r="AX103" s="289"/>
      <c r="AY103" s="633"/>
      <c r="AZ103" s="632"/>
      <c r="BA103" s="289"/>
      <c r="BB103" s="633">
        <v>3</v>
      </c>
      <c r="BC103" s="632" t="s">
        <v>74</v>
      </c>
      <c r="BD103" s="289"/>
      <c r="BE103" s="633"/>
      <c r="BF103" s="632"/>
      <c r="BG103" s="289"/>
      <c r="BH103" s="633"/>
      <c r="BI103" s="632"/>
      <c r="BJ103" s="289"/>
      <c r="BK103" s="633">
        <v>3</v>
      </c>
      <c r="BL103" s="632" t="s">
        <v>74</v>
      </c>
      <c r="BM103" s="289"/>
      <c r="BN103" s="154"/>
      <c r="BO103" s="632"/>
      <c r="BP103" s="289"/>
      <c r="BQ103" s="633"/>
      <c r="BR103" s="632"/>
      <c r="BS103" s="289"/>
      <c r="BT103" s="633"/>
      <c r="BU103" s="632"/>
      <c r="BV103" s="289"/>
      <c r="BW103" s="633"/>
      <c r="BX103" s="632"/>
      <c r="BY103" s="289"/>
      <c r="BZ103" s="633"/>
      <c r="CA103" s="632"/>
      <c r="CB103" s="632"/>
      <c r="CC103" s="632">
        <v>3</v>
      </c>
      <c r="CD103" s="632" t="s">
        <v>74</v>
      </c>
      <c r="CE103" s="289"/>
      <c r="CF103" s="633"/>
      <c r="CG103" s="632"/>
      <c r="CH103" s="289"/>
      <c r="CI103" s="633">
        <v>1</v>
      </c>
      <c r="CJ103" s="632" t="s">
        <v>73</v>
      </c>
      <c r="CK103" s="289"/>
      <c r="CL103" s="633"/>
      <c r="CM103" s="632"/>
      <c r="CN103" s="289"/>
      <c r="CO103" s="633">
        <v>1</v>
      </c>
      <c r="CP103" s="632" t="s">
        <v>73</v>
      </c>
      <c r="CQ103" s="289"/>
      <c r="CR103" s="633"/>
      <c r="CS103" s="632"/>
      <c r="CT103" s="289"/>
      <c r="CU103" s="633"/>
      <c r="CV103" s="632"/>
      <c r="CW103" s="289"/>
      <c r="CX103" s="633">
        <v>1</v>
      </c>
      <c r="CY103" s="632" t="s">
        <v>73</v>
      </c>
      <c r="CZ103" s="289"/>
      <c r="DA103" s="633"/>
      <c r="DB103" s="632"/>
      <c r="DC103" s="289"/>
      <c r="DD103" s="633"/>
      <c r="DE103" s="632"/>
      <c r="DF103" s="289"/>
      <c r="DG103" s="633"/>
      <c r="DH103" s="431"/>
      <c r="DI103" s="130"/>
      <c r="DJ103" s="154">
        <v>3</v>
      </c>
      <c r="DK103" s="431" t="s">
        <v>73</v>
      </c>
      <c r="DL103" s="130"/>
      <c r="DM103" s="154"/>
      <c r="DN103" s="431"/>
      <c r="DO103" s="130"/>
      <c r="DP103" s="154"/>
      <c r="DQ103" s="431"/>
      <c r="DR103" s="130"/>
      <c r="DS103" s="154">
        <v>3</v>
      </c>
      <c r="DT103" s="431" t="s">
        <v>73</v>
      </c>
      <c r="DU103" s="130"/>
      <c r="DV103" s="154">
        <v>3</v>
      </c>
      <c r="DW103" s="431" t="s">
        <v>73</v>
      </c>
      <c r="DX103" s="190"/>
      <c r="DY103" s="703"/>
      <c r="DZ103" s="632"/>
      <c r="EA103" s="289"/>
      <c r="EB103" s="633">
        <v>3</v>
      </c>
      <c r="EC103" s="632" t="s">
        <v>73</v>
      </c>
      <c r="ED103" s="289"/>
      <c r="EE103" s="633">
        <v>2</v>
      </c>
      <c r="EF103" s="632" t="s">
        <v>73</v>
      </c>
      <c r="EG103" s="289"/>
      <c r="EH103" s="633">
        <v>5</v>
      </c>
      <c r="EI103" s="632" t="s">
        <v>73</v>
      </c>
      <c r="EJ103" s="289"/>
      <c r="EK103" s="633">
        <v>5</v>
      </c>
      <c r="EL103" s="632" t="s">
        <v>73</v>
      </c>
      <c r="EM103" s="289"/>
      <c r="EN103" s="633">
        <v>5</v>
      </c>
      <c r="EO103" s="632" t="s">
        <v>73</v>
      </c>
      <c r="EP103" s="289"/>
      <c r="EQ103" s="154">
        <v>5</v>
      </c>
      <c r="ER103" s="632" t="s">
        <v>74</v>
      </c>
      <c r="ES103" s="190"/>
      <c r="ET103" s="703"/>
      <c r="EU103" s="632"/>
      <c r="EV103" s="190"/>
      <c r="EW103" s="703"/>
      <c r="EX103" s="632"/>
      <c r="EY103" s="289"/>
      <c r="EZ103" s="633"/>
      <c r="FA103" s="632"/>
      <c r="FB103" s="289"/>
      <c r="FC103" s="154">
        <v>3</v>
      </c>
      <c r="FD103" s="632" t="s">
        <v>73</v>
      </c>
      <c r="FE103" s="289"/>
      <c r="FF103" s="502"/>
      <c r="FG103" s="68"/>
    </row>
    <row r="104" spans="1:163" ht="17.25" customHeight="1">
      <c r="A104" s="68"/>
      <c r="B104" s="701" t="s">
        <v>247</v>
      </c>
      <c r="C104" s="291"/>
      <c r="D104" s="619"/>
      <c r="E104" s="568"/>
      <c r="F104" s="611"/>
      <c r="G104" s="78"/>
      <c r="H104" s="631"/>
      <c r="I104" s="611"/>
      <c r="J104" s="78"/>
      <c r="K104" s="631"/>
      <c r="L104" s="611"/>
      <c r="M104" s="78"/>
      <c r="N104" s="631"/>
      <c r="O104" s="611"/>
      <c r="P104" s="78"/>
      <c r="Q104" s="631"/>
      <c r="R104" s="611"/>
      <c r="S104" s="78"/>
      <c r="T104" s="490"/>
      <c r="U104" s="204"/>
      <c r="V104" s="78"/>
      <c r="W104" s="490"/>
      <c r="X104" s="611"/>
      <c r="Y104" s="78"/>
      <c r="Z104" s="631"/>
      <c r="AA104" s="611"/>
      <c r="AB104" s="78"/>
      <c r="AC104" s="631"/>
      <c r="AD104" s="611"/>
      <c r="AE104" s="78"/>
      <c r="AF104" s="30"/>
      <c r="AG104" s="282"/>
      <c r="AH104" s="78"/>
      <c r="AI104" s="242"/>
      <c r="AJ104" s="282"/>
      <c r="AK104" s="78"/>
      <c r="AL104" s="242"/>
      <c r="AM104" s="282"/>
      <c r="AN104" s="78"/>
      <c r="AO104" s="631"/>
      <c r="AP104" s="611"/>
      <c r="AQ104" s="78"/>
      <c r="AR104" s="242"/>
      <c r="AS104" s="282"/>
      <c r="AT104" s="78"/>
      <c r="AU104" s="242"/>
      <c r="AV104" s="282"/>
      <c r="AW104" s="78"/>
      <c r="AX104" s="631"/>
      <c r="AY104" s="611"/>
      <c r="AZ104" s="78"/>
      <c r="BA104" s="631"/>
      <c r="BB104" s="611"/>
      <c r="BC104" s="78"/>
      <c r="BD104" s="631"/>
      <c r="BE104" s="611"/>
      <c r="BF104" s="78"/>
      <c r="BG104" s="631"/>
      <c r="BH104" s="611"/>
      <c r="BI104" s="78"/>
      <c r="BJ104" s="631"/>
      <c r="BK104" s="611"/>
      <c r="BL104" s="78"/>
      <c r="BM104" s="631"/>
      <c r="BN104" s="611"/>
      <c r="BO104" s="78"/>
      <c r="BP104" s="631"/>
      <c r="BQ104" s="611"/>
      <c r="BR104" s="78"/>
      <c r="BS104" s="631"/>
      <c r="BT104" s="611"/>
      <c r="BU104" s="78"/>
      <c r="BV104" s="631"/>
      <c r="BW104" s="611"/>
      <c r="BX104" s="78"/>
      <c r="BY104" s="631"/>
      <c r="BZ104" s="611"/>
      <c r="CA104" s="78"/>
      <c r="CB104" s="78"/>
      <c r="CC104" s="78"/>
      <c r="CD104" s="78"/>
      <c r="CE104" s="631"/>
      <c r="CF104" s="611"/>
      <c r="CG104" s="78"/>
      <c r="CH104" s="631"/>
      <c r="CI104" s="611"/>
      <c r="CJ104" s="78"/>
      <c r="CK104" s="631"/>
      <c r="CL104" s="611"/>
      <c r="CM104" s="78"/>
      <c r="CN104" s="631"/>
      <c r="CO104" s="611"/>
      <c r="CP104" s="78"/>
      <c r="CQ104" s="631"/>
      <c r="CR104" s="611"/>
      <c r="CS104" s="78"/>
      <c r="CT104" s="631"/>
      <c r="CU104" s="611"/>
      <c r="CV104" s="78"/>
      <c r="CW104" s="631"/>
      <c r="CX104" s="611"/>
      <c r="CY104" s="78"/>
      <c r="CZ104" s="631"/>
      <c r="DA104" s="611"/>
      <c r="DB104" s="78"/>
      <c r="DC104" s="631"/>
      <c r="DD104" s="611"/>
      <c r="DE104" s="78"/>
      <c r="DF104" s="631"/>
      <c r="DG104" s="611"/>
      <c r="DH104" s="78"/>
      <c r="DI104" s="631"/>
      <c r="DJ104" s="611"/>
      <c r="DK104" s="78"/>
      <c r="DL104" s="631"/>
      <c r="DM104" s="611"/>
      <c r="DN104" s="78"/>
      <c r="DO104" s="631"/>
      <c r="DP104" s="611"/>
      <c r="DQ104" s="78"/>
      <c r="DR104" s="631"/>
      <c r="DS104" s="611"/>
      <c r="DT104" s="78"/>
      <c r="DU104" s="631"/>
      <c r="DV104" s="611"/>
      <c r="DW104" s="78"/>
      <c r="DX104" s="242"/>
      <c r="DY104" s="282"/>
      <c r="DZ104" s="78"/>
      <c r="EA104" s="631"/>
      <c r="EB104" s="611"/>
      <c r="EC104" s="78"/>
      <c r="ED104" s="631"/>
      <c r="EE104" s="611"/>
      <c r="EF104" s="78"/>
      <c r="EG104" s="631"/>
      <c r="EH104" s="611"/>
      <c r="EI104" s="78"/>
      <c r="EJ104" s="631"/>
      <c r="EK104" s="611"/>
      <c r="EL104" s="78"/>
      <c r="EM104" s="631"/>
      <c r="EN104" s="611"/>
      <c r="EO104" s="78"/>
      <c r="EP104" s="631"/>
      <c r="EQ104" s="611"/>
      <c r="ER104" s="78"/>
      <c r="ES104" s="242"/>
      <c r="ET104" s="282"/>
      <c r="EU104" s="78"/>
      <c r="EV104" s="242"/>
      <c r="EW104" s="282"/>
      <c r="EX104" s="78"/>
      <c r="EY104" s="631"/>
      <c r="EZ104" s="611"/>
      <c r="FA104" s="78"/>
      <c r="FB104" s="631"/>
      <c r="FC104" s="611"/>
      <c r="FD104" s="78"/>
      <c r="FE104" s="631"/>
      <c r="FF104" s="502"/>
      <c r="FG104" s="68"/>
    </row>
    <row r="105" spans="1:163" ht="29.25" customHeight="1">
      <c r="A105" s="68"/>
      <c r="B105" s="414" t="s">
        <v>248</v>
      </c>
      <c r="C105" s="244"/>
      <c r="D105" s="607"/>
      <c r="E105" s="628"/>
      <c r="F105" s="261"/>
      <c r="G105" s="73"/>
      <c r="H105" s="172"/>
      <c r="I105" s="261"/>
      <c r="J105" s="73"/>
      <c r="K105" s="172"/>
      <c r="L105" s="261"/>
      <c r="M105" s="73"/>
      <c r="N105" s="172"/>
      <c r="O105" s="261"/>
      <c r="P105" s="73"/>
      <c r="Q105" s="172"/>
      <c r="R105" s="261"/>
      <c r="S105" s="73"/>
      <c r="T105" s="499"/>
      <c r="U105" s="288"/>
      <c r="V105" s="73"/>
      <c r="W105" s="499"/>
      <c r="X105" s="261"/>
      <c r="Y105" s="73"/>
      <c r="Z105" s="172"/>
      <c r="AA105" s="261"/>
      <c r="AB105" s="73"/>
      <c r="AC105" s="172"/>
      <c r="AD105" s="261"/>
      <c r="AE105" s="73"/>
      <c r="AF105" s="257"/>
      <c r="AG105" s="167"/>
      <c r="AH105" s="73"/>
      <c r="AI105" s="248"/>
      <c r="AJ105" s="167"/>
      <c r="AK105" s="73"/>
      <c r="AL105" s="248"/>
      <c r="AM105" s="167"/>
      <c r="AN105" s="73"/>
      <c r="AO105" s="172"/>
      <c r="AP105" s="261"/>
      <c r="AQ105" s="73"/>
      <c r="AR105" s="248"/>
      <c r="AS105" s="167"/>
      <c r="AT105" s="73"/>
      <c r="AU105" s="248"/>
      <c r="AV105" s="167"/>
      <c r="AW105" s="73"/>
      <c r="AX105" s="172"/>
      <c r="AY105" s="261"/>
      <c r="AZ105" s="73"/>
      <c r="BA105" s="172"/>
      <c r="BB105" s="261"/>
      <c r="BC105" s="73"/>
      <c r="BD105" s="172"/>
      <c r="BE105" s="261"/>
      <c r="BF105" s="73"/>
      <c r="BG105" s="172"/>
      <c r="BH105" s="261"/>
      <c r="BI105" s="73"/>
      <c r="BJ105" s="172"/>
      <c r="BK105" s="261"/>
      <c r="BL105" s="73"/>
      <c r="BM105" s="172"/>
      <c r="BN105" s="261"/>
      <c r="BO105" s="73"/>
      <c r="BP105" s="172"/>
      <c r="BQ105" s="261"/>
      <c r="BR105" s="73"/>
      <c r="BS105" s="172"/>
      <c r="BT105" s="261"/>
      <c r="BU105" s="73"/>
      <c r="BV105" s="172"/>
      <c r="BW105" s="261"/>
      <c r="BX105" s="73"/>
      <c r="BY105" s="172"/>
      <c r="BZ105" s="261"/>
      <c r="CA105" s="73"/>
      <c r="CB105" s="73"/>
      <c r="CC105" s="73"/>
      <c r="CD105" s="73"/>
      <c r="CE105" s="172"/>
      <c r="CF105" s="261"/>
      <c r="CG105" s="73"/>
      <c r="CH105" s="172"/>
      <c r="CI105" s="261"/>
      <c r="CJ105" s="73"/>
      <c r="CK105" s="172"/>
      <c r="CL105" s="261"/>
      <c r="CM105" s="73"/>
      <c r="CN105" s="172"/>
      <c r="CO105" s="261"/>
      <c r="CP105" s="73"/>
      <c r="CQ105" s="172"/>
      <c r="CR105" s="261"/>
      <c r="CS105" s="73"/>
      <c r="CT105" s="172"/>
      <c r="CU105" s="261"/>
      <c r="CV105" s="73"/>
      <c r="CW105" s="172"/>
      <c r="CX105" s="261"/>
      <c r="CY105" s="73"/>
      <c r="CZ105" s="172"/>
      <c r="DA105" s="261"/>
      <c r="DB105" s="73"/>
      <c r="DC105" s="172"/>
      <c r="DD105" s="261"/>
      <c r="DE105" s="73"/>
      <c r="DF105" s="172"/>
      <c r="DG105" s="261"/>
      <c r="DH105" s="73"/>
      <c r="DI105" s="172"/>
      <c r="DJ105" s="261"/>
      <c r="DK105" s="73"/>
      <c r="DL105" s="172"/>
      <c r="DM105" s="261"/>
      <c r="DN105" s="73"/>
      <c r="DO105" s="172"/>
      <c r="DP105" s="261"/>
      <c r="DQ105" s="73"/>
      <c r="DR105" s="172"/>
      <c r="DS105" s="261"/>
      <c r="DT105" s="73"/>
      <c r="DU105" s="172"/>
      <c r="DV105" s="261"/>
      <c r="DW105" s="73"/>
      <c r="DX105" s="248"/>
      <c r="DY105" s="167"/>
      <c r="DZ105" s="73"/>
      <c r="EA105" s="172"/>
      <c r="EB105" s="261"/>
      <c r="EC105" s="73"/>
      <c r="ED105" s="172"/>
      <c r="EE105" s="261"/>
      <c r="EF105" s="73"/>
      <c r="EG105" s="172"/>
      <c r="EH105" s="261"/>
      <c r="EI105" s="73"/>
      <c r="EJ105" s="172"/>
      <c r="EK105" s="261"/>
      <c r="EL105" s="73"/>
      <c r="EM105" s="172"/>
      <c r="EN105" s="261"/>
      <c r="EO105" s="73"/>
      <c r="EP105" s="172"/>
      <c r="EQ105" s="261"/>
      <c r="ER105" s="73"/>
      <c r="ES105" s="248"/>
      <c r="ET105" s="167"/>
      <c r="EU105" s="73"/>
      <c r="EV105" s="248"/>
      <c r="EW105" s="167"/>
      <c r="EX105" s="73"/>
      <c r="EY105" s="172"/>
      <c r="EZ105" s="261"/>
      <c r="FA105" s="73"/>
      <c r="FB105" s="172"/>
      <c r="FC105" s="261"/>
      <c r="FD105" s="73"/>
      <c r="FE105" s="172"/>
      <c r="FF105" s="502"/>
      <c r="FG105" s="68"/>
    </row>
    <row r="106" spans="1:163" ht="65.25" customHeight="1">
      <c r="A106" s="715" t="s">
        <v>249</v>
      </c>
      <c r="B106" s="96" t="s">
        <v>250</v>
      </c>
      <c r="C106" s="174"/>
      <c r="D106" s="103"/>
      <c r="E106" s="146"/>
      <c r="F106" s="633"/>
      <c r="G106" s="632"/>
      <c r="H106" s="289"/>
      <c r="I106" s="633"/>
      <c r="J106" s="632"/>
      <c r="K106" s="289"/>
      <c r="L106" s="633"/>
      <c r="M106" s="632"/>
      <c r="N106" s="289"/>
      <c r="O106" s="633"/>
      <c r="P106" s="632"/>
      <c r="Q106" s="289"/>
      <c r="R106" s="633"/>
      <c r="S106" s="632"/>
      <c r="T106" s="433"/>
      <c r="U106" s="720"/>
      <c r="V106" s="632"/>
      <c r="W106" s="433"/>
      <c r="X106" s="633"/>
      <c r="Y106" s="632"/>
      <c r="Z106" s="289"/>
      <c r="AA106" s="633"/>
      <c r="AB106" s="632"/>
      <c r="AC106" s="289"/>
      <c r="AD106" s="633"/>
      <c r="AE106" s="632"/>
      <c r="AF106" s="108"/>
      <c r="AG106" s="39">
        <v>5</v>
      </c>
      <c r="AH106" s="632" t="s">
        <v>74</v>
      </c>
      <c r="AI106" s="190"/>
      <c r="AJ106" s="39">
        <v>3</v>
      </c>
      <c r="AK106" s="632" t="s">
        <v>74</v>
      </c>
      <c r="AL106" s="190"/>
      <c r="AM106" s="703">
        <v>3</v>
      </c>
      <c r="AN106" s="632" t="s">
        <v>74</v>
      </c>
      <c r="AO106" s="289"/>
      <c r="AP106" s="633">
        <v>1</v>
      </c>
      <c r="AQ106" s="632" t="s">
        <v>73</v>
      </c>
      <c r="AR106" s="190"/>
      <c r="AS106" s="703"/>
      <c r="AT106" s="632"/>
      <c r="AU106" s="190"/>
      <c r="AV106" s="703"/>
      <c r="AW106" s="632"/>
      <c r="AX106" s="289"/>
      <c r="AY106" s="633">
        <v>5</v>
      </c>
      <c r="AZ106" s="632" t="s">
        <v>74</v>
      </c>
      <c r="BA106" s="289"/>
      <c r="BB106" s="633"/>
      <c r="BC106" s="632"/>
      <c r="BD106" s="289"/>
      <c r="BE106" s="633"/>
      <c r="BF106" s="632"/>
      <c r="BG106" s="289"/>
      <c r="BH106" s="633"/>
      <c r="BI106" s="632"/>
      <c r="BJ106" s="289"/>
      <c r="BK106" s="633">
        <v>3</v>
      </c>
      <c r="BL106" s="632" t="s">
        <v>74</v>
      </c>
      <c r="BM106" s="289"/>
      <c r="BN106" s="633"/>
      <c r="BO106" s="632"/>
      <c r="BP106" s="289"/>
      <c r="BQ106" s="633"/>
      <c r="BR106" s="632"/>
      <c r="BS106" s="289"/>
      <c r="BT106" s="633"/>
      <c r="BU106" s="632"/>
      <c r="BV106" s="289"/>
      <c r="BW106" s="633"/>
      <c r="BX106" s="632"/>
      <c r="BY106" s="289"/>
      <c r="BZ106" s="633"/>
      <c r="CA106" s="632"/>
      <c r="CB106" s="632"/>
      <c r="CC106" s="632">
        <v>3</v>
      </c>
      <c r="CD106" s="632" t="s">
        <v>74</v>
      </c>
      <c r="CE106" s="289"/>
      <c r="CF106" s="633"/>
      <c r="CG106" s="632"/>
      <c r="CH106" s="289"/>
      <c r="CI106" s="633">
        <v>2</v>
      </c>
      <c r="CJ106" s="632" t="s">
        <v>73</v>
      </c>
      <c r="CK106" s="289"/>
      <c r="CL106" s="633"/>
      <c r="CM106" s="632"/>
      <c r="CN106" s="289"/>
      <c r="CO106" s="633">
        <v>1</v>
      </c>
      <c r="CP106" s="632" t="s">
        <v>73</v>
      </c>
      <c r="CQ106" s="289"/>
      <c r="CR106" s="633"/>
      <c r="CS106" s="632"/>
      <c r="CT106" s="289"/>
      <c r="CU106" s="633"/>
      <c r="CV106" s="632"/>
      <c r="CW106" s="289"/>
      <c r="CX106" s="633">
        <v>1</v>
      </c>
      <c r="CY106" s="632" t="s">
        <v>73</v>
      </c>
      <c r="CZ106" s="289"/>
      <c r="DA106" s="154">
        <v>3</v>
      </c>
      <c r="DB106" s="632" t="s">
        <v>74</v>
      </c>
      <c r="DC106" s="289"/>
      <c r="DD106" s="633">
        <v>3</v>
      </c>
      <c r="DE106" s="632" t="s">
        <v>74</v>
      </c>
      <c r="DF106" s="289"/>
      <c r="DG106" s="633"/>
      <c r="DH106" s="431"/>
      <c r="DI106" s="130"/>
      <c r="DJ106" s="154">
        <v>3</v>
      </c>
      <c r="DK106" s="431" t="s">
        <v>74</v>
      </c>
      <c r="DL106" s="130"/>
      <c r="DM106" s="154">
        <v>3</v>
      </c>
      <c r="DN106" s="431" t="s">
        <v>74</v>
      </c>
      <c r="DO106" s="130"/>
      <c r="DP106" s="154"/>
      <c r="DQ106" s="431"/>
      <c r="DR106" s="130"/>
      <c r="DS106" s="154"/>
      <c r="DT106" s="431"/>
      <c r="DU106" s="130"/>
      <c r="DV106" s="154">
        <v>3</v>
      </c>
      <c r="DW106" s="632" t="s">
        <v>74</v>
      </c>
      <c r="DX106" s="190"/>
      <c r="DY106" s="703"/>
      <c r="DZ106" s="632"/>
      <c r="EA106" s="289"/>
      <c r="EB106" s="633">
        <v>3</v>
      </c>
      <c r="EC106" s="632" t="s">
        <v>73</v>
      </c>
      <c r="ED106" s="289"/>
      <c r="EE106" s="633">
        <v>1</v>
      </c>
      <c r="EF106" s="632" t="s">
        <v>73</v>
      </c>
      <c r="EG106" s="289"/>
      <c r="EH106" s="633">
        <v>5</v>
      </c>
      <c r="EI106" s="632" t="s">
        <v>73</v>
      </c>
      <c r="EJ106" s="289"/>
      <c r="EK106" s="633">
        <v>1</v>
      </c>
      <c r="EL106" s="632" t="s">
        <v>73</v>
      </c>
      <c r="EM106" s="289"/>
      <c r="EN106" s="633">
        <v>1</v>
      </c>
      <c r="EO106" s="632" t="s">
        <v>73</v>
      </c>
      <c r="EP106" s="289"/>
      <c r="EQ106" s="154">
        <v>3</v>
      </c>
      <c r="ER106" s="632" t="s">
        <v>74</v>
      </c>
      <c r="ES106" s="190"/>
      <c r="ET106" s="703"/>
      <c r="EU106" s="632"/>
      <c r="EV106" s="190"/>
      <c r="EW106" s="703"/>
      <c r="EX106" s="632"/>
      <c r="EY106" s="289"/>
      <c r="EZ106" s="633"/>
      <c r="FA106" s="632"/>
      <c r="FB106" s="289"/>
      <c r="FC106" s="154">
        <v>3</v>
      </c>
      <c r="FD106" s="632" t="s">
        <v>74</v>
      </c>
      <c r="FE106" s="289"/>
      <c r="FF106" s="502"/>
      <c r="FG106" s="68"/>
    </row>
    <row r="107" spans="1:163" ht="65.25" customHeight="1">
      <c r="A107" s="715" t="s">
        <v>251</v>
      </c>
      <c r="B107" s="96" t="s">
        <v>252</v>
      </c>
      <c r="C107" s="174">
        <v>4</v>
      </c>
      <c r="D107" s="103" t="s">
        <v>74</v>
      </c>
      <c r="E107" s="146"/>
      <c r="F107" s="633">
        <v>4</v>
      </c>
      <c r="G107" s="632" t="s">
        <v>74</v>
      </c>
      <c r="H107" s="146"/>
      <c r="I107" s="633"/>
      <c r="J107" s="632"/>
      <c r="K107" s="289"/>
      <c r="L107" s="633">
        <v>3</v>
      </c>
      <c r="M107" s="632" t="s">
        <v>73</v>
      </c>
      <c r="N107" s="289"/>
      <c r="O107" s="633"/>
      <c r="P107" s="632"/>
      <c r="Q107" s="289"/>
      <c r="R107" s="633">
        <v>3</v>
      </c>
      <c r="S107" s="632" t="s">
        <v>73</v>
      </c>
      <c r="T107" s="433"/>
      <c r="U107" s="720">
        <v>5</v>
      </c>
      <c r="V107" s="632" t="s">
        <v>74</v>
      </c>
      <c r="W107" s="433"/>
      <c r="X107" s="633"/>
      <c r="Y107" s="632"/>
      <c r="Z107" s="289"/>
      <c r="AA107" s="633">
        <v>1</v>
      </c>
      <c r="AB107" s="632" t="s">
        <v>73</v>
      </c>
      <c r="AC107" s="289"/>
      <c r="AD107" s="633"/>
      <c r="AE107" s="632"/>
      <c r="AF107" s="108"/>
      <c r="AG107" s="39">
        <v>5</v>
      </c>
      <c r="AH107" s="632" t="s">
        <v>74</v>
      </c>
      <c r="AI107" s="190"/>
      <c r="AJ107" s="39">
        <v>3</v>
      </c>
      <c r="AK107" s="632" t="s">
        <v>74</v>
      </c>
      <c r="AL107" s="190"/>
      <c r="AM107" s="703"/>
      <c r="AN107" s="632"/>
      <c r="AO107" s="289"/>
      <c r="AP107" s="633"/>
      <c r="AQ107" s="632"/>
      <c r="AR107" s="190"/>
      <c r="AS107" s="703"/>
      <c r="AT107" s="632"/>
      <c r="AU107" s="190"/>
      <c r="AV107" s="703"/>
      <c r="AW107" s="632"/>
      <c r="AX107" s="289"/>
      <c r="AY107" s="633">
        <v>5</v>
      </c>
      <c r="AZ107" s="632" t="s">
        <v>74</v>
      </c>
      <c r="BA107" s="289"/>
      <c r="BB107" s="633">
        <v>5</v>
      </c>
      <c r="BC107" s="632" t="s">
        <v>74</v>
      </c>
      <c r="BD107" s="289"/>
      <c r="BE107" s="633"/>
      <c r="BF107" s="632"/>
      <c r="BG107" s="289"/>
      <c r="BH107" s="633">
        <v>1</v>
      </c>
      <c r="BI107" s="632" t="s">
        <v>74</v>
      </c>
      <c r="BJ107" s="289"/>
      <c r="BK107" s="633">
        <v>5</v>
      </c>
      <c r="BL107" s="632" t="s">
        <v>74</v>
      </c>
      <c r="BM107" s="289"/>
      <c r="BN107" s="154">
        <v>4</v>
      </c>
      <c r="BO107" s="632" t="s">
        <v>73</v>
      </c>
      <c r="BP107" s="289"/>
      <c r="BQ107" s="633">
        <v>1</v>
      </c>
      <c r="BR107" s="632" t="s">
        <v>73</v>
      </c>
      <c r="BS107" s="289"/>
      <c r="BT107" s="633"/>
      <c r="BU107" s="632"/>
      <c r="BV107" s="289"/>
      <c r="BW107" s="633"/>
      <c r="BX107" s="632"/>
      <c r="BY107" s="289"/>
      <c r="BZ107" s="633">
        <v>3</v>
      </c>
      <c r="CA107" s="632" t="s">
        <v>74</v>
      </c>
      <c r="CB107" s="632"/>
      <c r="CC107" s="632">
        <v>5</v>
      </c>
      <c r="CD107" s="632" t="s">
        <v>74</v>
      </c>
      <c r="CE107" s="289"/>
      <c r="CF107" s="633"/>
      <c r="CG107" s="632"/>
      <c r="CH107" s="289"/>
      <c r="CI107" s="633">
        <v>3</v>
      </c>
      <c r="CJ107" s="632" t="s">
        <v>73</v>
      </c>
      <c r="CK107" s="289"/>
      <c r="CL107" s="633"/>
      <c r="CM107" s="632"/>
      <c r="CN107" s="289"/>
      <c r="CO107" s="633"/>
      <c r="CP107" s="632"/>
      <c r="CQ107" s="289"/>
      <c r="CR107" s="633"/>
      <c r="CS107" s="632"/>
      <c r="CT107" s="289"/>
      <c r="CU107" s="633"/>
      <c r="CV107" s="632"/>
      <c r="CW107" s="289"/>
      <c r="CX107" s="633">
        <v>1</v>
      </c>
      <c r="CY107" s="632" t="s">
        <v>73</v>
      </c>
      <c r="CZ107" s="289"/>
      <c r="DA107" s="633"/>
      <c r="DB107" s="632"/>
      <c r="DC107" s="289"/>
      <c r="DD107" s="633">
        <v>1</v>
      </c>
      <c r="DE107" s="632" t="s">
        <v>253</v>
      </c>
      <c r="DF107" s="289"/>
      <c r="DG107" s="633"/>
      <c r="DH107" s="431"/>
      <c r="DI107" s="130"/>
      <c r="DJ107" s="154">
        <v>3</v>
      </c>
      <c r="DK107" s="431" t="s">
        <v>74</v>
      </c>
      <c r="DL107" s="130"/>
      <c r="DM107" s="154"/>
      <c r="DN107" s="431"/>
      <c r="DO107" s="130"/>
      <c r="DP107" s="154">
        <v>3</v>
      </c>
      <c r="DQ107" s="431" t="s">
        <v>74</v>
      </c>
      <c r="DR107" s="130"/>
      <c r="DS107" s="154"/>
      <c r="DT107" s="431"/>
      <c r="DU107" s="130"/>
      <c r="DV107" s="154"/>
      <c r="DW107" s="632"/>
      <c r="DX107" s="190"/>
      <c r="DY107" s="703"/>
      <c r="DZ107" s="632"/>
      <c r="EA107" s="289"/>
      <c r="EB107" s="633">
        <v>4</v>
      </c>
      <c r="EC107" s="632" t="s">
        <v>74</v>
      </c>
      <c r="ED107" s="289"/>
      <c r="EE107" s="633">
        <v>3</v>
      </c>
      <c r="EF107" s="632" t="s">
        <v>74</v>
      </c>
      <c r="EG107" s="289"/>
      <c r="EH107" s="633">
        <v>4</v>
      </c>
      <c r="EI107" s="632" t="s">
        <v>73</v>
      </c>
      <c r="EJ107" s="289"/>
      <c r="EK107" s="633">
        <v>3</v>
      </c>
      <c r="EL107" s="632" t="s">
        <v>73</v>
      </c>
      <c r="EM107" s="289"/>
      <c r="EN107" s="633">
        <v>5</v>
      </c>
      <c r="EO107" s="632" t="s">
        <v>74</v>
      </c>
      <c r="EP107" s="289"/>
      <c r="EQ107" s="154">
        <v>5</v>
      </c>
      <c r="ER107" s="632" t="s">
        <v>74</v>
      </c>
      <c r="ES107" s="190"/>
      <c r="ET107" s="703"/>
      <c r="EU107" s="632"/>
      <c r="EV107" s="190"/>
      <c r="EW107" s="703">
        <v>1</v>
      </c>
      <c r="EX107" s="632" t="s">
        <v>73</v>
      </c>
      <c r="EY107" s="289"/>
      <c r="EZ107" s="633">
        <v>1</v>
      </c>
      <c r="FA107" s="632" t="s">
        <v>73</v>
      </c>
      <c r="FB107" s="289"/>
      <c r="FC107" s="154">
        <v>3</v>
      </c>
      <c r="FD107" s="632" t="s">
        <v>74</v>
      </c>
      <c r="FE107" s="289"/>
      <c r="FF107" s="502"/>
      <c r="FG107" s="68"/>
    </row>
    <row r="108" spans="1:163" ht="65.25" customHeight="1">
      <c r="A108" s="715" t="s">
        <v>254</v>
      </c>
      <c r="B108" s="672" t="s">
        <v>255</v>
      </c>
      <c r="C108" s="174"/>
      <c r="D108" s="103"/>
      <c r="E108" s="146"/>
      <c r="F108" s="633"/>
      <c r="G108" s="632"/>
      <c r="H108" s="289"/>
      <c r="I108" s="633"/>
      <c r="J108" s="632"/>
      <c r="K108" s="289"/>
      <c r="L108" s="633"/>
      <c r="M108" s="632"/>
      <c r="N108" s="289"/>
      <c r="O108" s="633"/>
      <c r="P108" s="632"/>
      <c r="Q108" s="289"/>
      <c r="R108" s="633"/>
      <c r="S108" s="632"/>
      <c r="T108" s="433"/>
      <c r="U108" s="720"/>
      <c r="V108" s="632"/>
      <c r="W108" s="433"/>
      <c r="X108" s="633"/>
      <c r="Y108" s="632"/>
      <c r="Z108" s="289"/>
      <c r="AA108" s="633"/>
      <c r="AB108" s="632"/>
      <c r="AC108" s="289"/>
      <c r="AD108" s="633"/>
      <c r="AE108" s="632"/>
      <c r="AF108" s="108"/>
      <c r="AG108" s="39">
        <v>4</v>
      </c>
      <c r="AH108" s="632" t="s">
        <v>74</v>
      </c>
      <c r="AI108" s="190"/>
      <c r="AJ108" s="39">
        <v>3</v>
      </c>
      <c r="AK108" s="632" t="s">
        <v>73</v>
      </c>
      <c r="AL108" s="190"/>
      <c r="AM108" s="703">
        <v>3</v>
      </c>
      <c r="AN108" s="632" t="s">
        <v>73</v>
      </c>
      <c r="AO108" s="289"/>
      <c r="AP108" s="633">
        <v>1</v>
      </c>
      <c r="AQ108" s="632" t="s">
        <v>73</v>
      </c>
      <c r="AR108" s="190"/>
      <c r="AS108" s="703"/>
      <c r="AT108" s="632"/>
      <c r="AU108" s="190"/>
      <c r="AV108" s="703"/>
      <c r="AW108" s="632"/>
      <c r="AX108" s="289"/>
      <c r="AY108" s="633">
        <v>5</v>
      </c>
      <c r="AZ108" s="632" t="s">
        <v>74</v>
      </c>
      <c r="BA108" s="289"/>
      <c r="BB108" s="633"/>
      <c r="BC108" s="632"/>
      <c r="BD108" s="289"/>
      <c r="BE108" s="633"/>
      <c r="BF108" s="632"/>
      <c r="BG108" s="289"/>
      <c r="BH108" s="633"/>
      <c r="BI108" s="632"/>
      <c r="BJ108" s="289"/>
      <c r="BK108" s="633">
        <v>3</v>
      </c>
      <c r="BL108" s="632" t="s">
        <v>74</v>
      </c>
      <c r="BM108" s="289"/>
      <c r="BN108" s="633"/>
      <c r="BO108" s="632"/>
      <c r="BP108" s="289"/>
      <c r="BQ108" s="633">
        <v>1</v>
      </c>
      <c r="BR108" s="632" t="s">
        <v>73</v>
      </c>
      <c r="BS108" s="289"/>
      <c r="BT108" s="633"/>
      <c r="BU108" s="632"/>
      <c r="BV108" s="289"/>
      <c r="BW108" s="633"/>
      <c r="BX108" s="632"/>
      <c r="BY108" s="289"/>
      <c r="BZ108" s="633"/>
      <c r="CA108" s="632"/>
      <c r="CB108" s="632"/>
      <c r="CC108" s="632">
        <v>1</v>
      </c>
      <c r="CD108" s="632" t="s">
        <v>73</v>
      </c>
      <c r="CE108" s="289"/>
      <c r="CF108" s="633"/>
      <c r="CG108" s="632"/>
      <c r="CH108" s="289"/>
      <c r="CI108" s="633">
        <v>1</v>
      </c>
      <c r="CJ108" s="632" t="s">
        <v>73</v>
      </c>
      <c r="CK108" s="289"/>
      <c r="CL108" s="633"/>
      <c r="CM108" s="632"/>
      <c r="CN108" s="289"/>
      <c r="CO108" s="633">
        <v>1</v>
      </c>
      <c r="CP108" s="632" t="s">
        <v>73</v>
      </c>
      <c r="CQ108" s="289"/>
      <c r="CR108" s="633"/>
      <c r="CS108" s="632"/>
      <c r="CT108" s="289"/>
      <c r="CU108" s="633"/>
      <c r="CV108" s="632"/>
      <c r="CW108" s="289"/>
      <c r="CX108" s="633">
        <v>1</v>
      </c>
      <c r="CY108" s="632" t="s">
        <v>73</v>
      </c>
      <c r="CZ108" s="289"/>
      <c r="DA108" s="633"/>
      <c r="DB108" s="632"/>
      <c r="DC108" s="289"/>
      <c r="DD108" s="633">
        <v>1</v>
      </c>
      <c r="DE108" s="632" t="s">
        <v>73</v>
      </c>
      <c r="DF108" s="289"/>
      <c r="DG108" s="633"/>
      <c r="DH108" s="632"/>
      <c r="DI108" s="289"/>
      <c r="DJ108" s="633"/>
      <c r="DK108" s="632"/>
      <c r="DL108" s="289"/>
      <c r="DM108" s="633"/>
      <c r="DN108" s="632"/>
      <c r="DO108" s="289"/>
      <c r="DP108" s="633"/>
      <c r="DQ108" s="632"/>
      <c r="DR108" s="289"/>
      <c r="DS108" s="633"/>
      <c r="DT108" s="632"/>
      <c r="DU108" s="289"/>
      <c r="DV108" s="633"/>
      <c r="DW108" s="632"/>
      <c r="DX108" s="190"/>
      <c r="DY108" s="703"/>
      <c r="DZ108" s="632"/>
      <c r="EA108" s="289"/>
      <c r="EB108" s="633">
        <v>2</v>
      </c>
      <c r="EC108" s="632" t="s">
        <v>73</v>
      </c>
      <c r="ED108" s="289"/>
      <c r="EE108" s="633"/>
      <c r="EF108" s="632"/>
      <c r="EG108" s="289"/>
      <c r="EH108" s="633">
        <v>5</v>
      </c>
      <c r="EI108" s="632" t="s">
        <v>73</v>
      </c>
      <c r="EJ108" s="289"/>
      <c r="EK108" s="633">
        <v>1</v>
      </c>
      <c r="EL108" s="632" t="s">
        <v>73</v>
      </c>
      <c r="EM108" s="289"/>
      <c r="EN108" s="633">
        <v>1</v>
      </c>
      <c r="EO108" s="632" t="s">
        <v>73</v>
      </c>
      <c r="EP108" s="289"/>
      <c r="EQ108" s="154">
        <v>3</v>
      </c>
      <c r="ER108" s="632" t="s">
        <v>74</v>
      </c>
      <c r="ES108" s="190"/>
      <c r="ET108" s="703"/>
      <c r="EU108" s="632"/>
      <c r="EV108" s="190"/>
      <c r="EW108" s="703"/>
      <c r="EX108" s="632"/>
      <c r="EY108" s="289"/>
      <c r="EZ108" s="633"/>
      <c r="FA108" s="632"/>
      <c r="FB108" s="289"/>
      <c r="FC108" s="154">
        <v>3</v>
      </c>
      <c r="FD108" s="632" t="s">
        <v>74</v>
      </c>
      <c r="FE108" s="289"/>
      <c r="FF108" s="502"/>
      <c r="FG108" s="68"/>
    </row>
    <row r="109" spans="1:163" ht="10.5" customHeight="1">
      <c r="A109" s="68"/>
      <c r="B109" s="232"/>
      <c r="C109" s="291"/>
      <c r="D109" s="619"/>
      <c r="E109" s="568"/>
      <c r="F109" s="611"/>
      <c r="G109" s="78"/>
      <c r="H109" s="631"/>
      <c r="I109" s="611"/>
      <c r="J109" s="78"/>
      <c r="K109" s="631"/>
      <c r="L109" s="611"/>
      <c r="M109" s="78"/>
      <c r="N109" s="631"/>
      <c r="O109" s="611"/>
      <c r="P109" s="78"/>
      <c r="Q109" s="631"/>
      <c r="R109" s="611"/>
      <c r="S109" s="78"/>
      <c r="T109" s="490"/>
      <c r="U109" s="204"/>
      <c r="V109" s="78"/>
      <c r="W109" s="490"/>
      <c r="X109" s="611"/>
      <c r="Y109" s="78"/>
      <c r="Z109" s="631"/>
      <c r="AA109" s="611"/>
      <c r="AB109" s="78"/>
      <c r="AC109" s="631"/>
      <c r="AD109" s="611"/>
      <c r="AE109" s="78"/>
      <c r="AF109" s="30"/>
      <c r="AG109" s="282"/>
      <c r="AH109" s="78"/>
      <c r="AI109" s="242"/>
      <c r="AJ109" s="282"/>
      <c r="AK109" s="78"/>
      <c r="AL109" s="242"/>
      <c r="AM109" s="282"/>
      <c r="AN109" s="78"/>
      <c r="AO109" s="631"/>
      <c r="AP109" s="611"/>
      <c r="AQ109" s="78"/>
      <c r="AR109" s="242"/>
      <c r="AS109" s="282"/>
      <c r="AT109" s="78"/>
      <c r="AU109" s="242"/>
      <c r="AV109" s="282"/>
      <c r="AW109" s="78"/>
      <c r="AX109" s="631"/>
      <c r="AY109" s="611"/>
      <c r="AZ109" s="78"/>
      <c r="BA109" s="631"/>
      <c r="BB109" s="611"/>
      <c r="BC109" s="78"/>
      <c r="BD109" s="631"/>
      <c r="BE109" s="611"/>
      <c r="BF109" s="78"/>
      <c r="BG109" s="631"/>
      <c r="BH109" s="611"/>
      <c r="BI109" s="78"/>
      <c r="BJ109" s="631"/>
      <c r="BK109" s="611"/>
      <c r="BL109" s="78"/>
      <c r="BM109" s="631"/>
      <c r="BN109" s="611"/>
      <c r="BO109" s="78"/>
      <c r="BP109" s="631"/>
      <c r="BQ109" s="611"/>
      <c r="BR109" s="78"/>
      <c r="BS109" s="631"/>
      <c r="BT109" s="611"/>
      <c r="BU109" s="78"/>
      <c r="BV109" s="631"/>
      <c r="BW109" s="611"/>
      <c r="BX109" s="78"/>
      <c r="BY109" s="631"/>
      <c r="BZ109" s="611"/>
      <c r="CA109" s="78"/>
      <c r="CB109" s="78"/>
      <c r="CC109" s="78"/>
      <c r="CD109" s="78"/>
      <c r="CE109" s="631"/>
      <c r="CF109" s="611"/>
      <c r="CG109" s="78"/>
      <c r="CH109" s="631"/>
      <c r="CI109" s="611"/>
      <c r="CJ109" s="78"/>
      <c r="CK109" s="631"/>
      <c r="CL109" s="611"/>
      <c r="CM109" s="78"/>
      <c r="CN109" s="631"/>
      <c r="CO109" s="611"/>
      <c r="CP109" s="78"/>
      <c r="CQ109" s="631"/>
      <c r="CR109" s="611"/>
      <c r="CS109" s="78"/>
      <c r="CT109" s="631"/>
      <c r="CU109" s="611"/>
      <c r="CV109" s="78"/>
      <c r="CW109" s="631"/>
      <c r="CX109" s="611"/>
      <c r="CY109" s="78"/>
      <c r="CZ109" s="631"/>
      <c r="DA109" s="611"/>
      <c r="DB109" s="78"/>
      <c r="DC109" s="631"/>
      <c r="DD109" s="611"/>
      <c r="DE109" s="78"/>
      <c r="DF109" s="631"/>
      <c r="DG109" s="611"/>
      <c r="DH109" s="78"/>
      <c r="DI109" s="631"/>
      <c r="DJ109" s="611"/>
      <c r="DK109" s="78"/>
      <c r="DL109" s="631"/>
      <c r="DM109" s="611"/>
      <c r="DN109" s="78"/>
      <c r="DO109" s="631"/>
      <c r="DP109" s="611"/>
      <c r="DQ109" s="78"/>
      <c r="DR109" s="631"/>
      <c r="DS109" s="611"/>
      <c r="DT109" s="78"/>
      <c r="DU109" s="631"/>
      <c r="DV109" s="611"/>
      <c r="DW109" s="78"/>
      <c r="DX109" s="242"/>
      <c r="DY109" s="282"/>
      <c r="DZ109" s="78"/>
      <c r="EA109" s="631"/>
      <c r="EB109" s="611"/>
      <c r="EC109" s="78"/>
      <c r="ED109" s="631"/>
      <c r="EE109" s="611"/>
      <c r="EF109" s="78"/>
      <c r="EG109" s="631"/>
      <c r="EH109" s="611"/>
      <c r="EI109" s="78"/>
      <c r="EJ109" s="631"/>
      <c r="EK109" s="611"/>
      <c r="EL109" s="78"/>
      <c r="EM109" s="631"/>
      <c r="EN109" s="611"/>
      <c r="EO109" s="78"/>
      <c r="EP109" s="631"/>
      <c r="EQ109" s="611"/>
      <c r="ER109" s="78"/>
      <c r="ES109" s="242"/>
      <c r="ET109" s="282"/>
      <c r="EU109" s="78"/>
      <c r="EV109" s="242"/>
      <c r="EW109" s="282"/>
      <c r="EX109" s="78"/>
      <c r="EY109" s="631"/>
      <c r="EZ109" s="611"/>
      <c r="FA109" s="78"/>
      <c r="FB109" s="631"/>
      <c r="FC109" s="611"/>
      <c r="FD109" s="78"/>
      <c r="FE109" s="631"/>
      <c r="FF109" s="502"/>
      <c r="FG109" s="68"/>
    </row>
    <row r="110" spans="1:163" ht="9" customHeight="1">
      <c r="A110" s="68"/>
      <c r="B110" s="239"/>
      <c r="C110" s="534"/>
      <c r="D110" s="165"/>
      <c r="E110" s="638"/>
      <c r="F110" s="441"/>
      <c r="G110" s="252"/>
      <c r="H110" s="519"/>
      <c r="I110" s="441"/>
      <c r="J110" s="252"/>
      <c r="K110" s="519"/>
      <c r="L110" s="441"/>
      <c r="M110" s="252"/>
      <c r="N110" s="519"/>
      <c r="O110" s="441"/>
      <c r="P110" s="252"/>
      <c r="Q110" s="519"/>
      <c r="R110" s="441"/>
      <c r="S110" s="252"/>
      <c r="T110" s="517"/>
      <c r="U110" s="592"/>
      <c r="V110" s="252"/>
      <c r="W110" s="517"/>
      <c r="X110" s="441"/>
      <c r="Y110" s="252"/>
      <c r="Z110" s="519"/>
      <c r="AA110" s="441"/>
      <c r="AB110" s="252"/>
      <c r="AC110" s="519"/>
      <c r="AD110" s="441"/>
      <c r="AE110" s="252"/>
      <c r="AF110" s="707"/>
      <c r="AG110" s="250"/>
      <c r="AH110" s="252"/>
      <c r="AI110" s="557"/>
      <c r="AJ110" s="250"/>
      <c r="AK110" s="252"/>
      <c r="AL110" s="557"/>
      <c r="AM110" s="250"/>
      <c r="AN110" s="252"/>
      <c r="AO110" s="519"/>
      <c r="AP110" s="441"/>
      <c r="AQ110" s="252"/>
      <c r="AR110" s="557"/>
      <c r="AS110" s="250"/>
      <c r="AT110" s="252"/>
      <c r="AU110" s="557"/>
      <c r="AV110" s="250"/>
      <c r="AW110" s="252"/>
      <c r="AX110" s="519"/>
      <c r="AY110" s="441"/>
      <c r="AZ110" s="252"/>
      <c r="BA110" s="519"/>
      <c r="BB110" s="441"/>
      <c r="BC110" s="252"/>
      <c r="BD110" s="519"/>
      <c r="BE110" s="441"/>
      <c r="BF110" s="252"/>
      <c r="BG110" s="519"/>
      <c r="BH110" s="441"/>
      <c r="BI110" s="252"/>
      <c r="BJ110" s="519"/>
      <c r="BK110" s="441"/>
      <c r="BL110" s="252"/>
      <c r="BM110" s="519"/>
      <c r="BN110" s="441"/>
      <c r="BO110" s="252"/>
      <c r="BP110" s="519"/>
      <c r="BQ110" s="441"/>
      <c r="BR110" s="252"/>
      <c r="BS110" s="519"/>
      <c r="BT110" s="441"/>
      <c r="BU110" s="252"/>
      <c r="BV110" s="519"/>
      <c r="BW110" s="441"/>
      <c r="BX110" s="252"/>
      <c r="BY110" s="519"/>
      <c r="BZ110" s="441"/>
      <c r="CA110" s="252"/>
      <c r="CB110" s="252"/>
      <c r="CC110" s="252"/>
      <c r="CD110" s="252"/>
      <c r="CE110" s="519"/>
      <c r="CF110" s="441"/>
      <c r="CG110" s="252"/>
      <c r="CH110" s="519"/>
      <c r="CI110" s="441"/>
      <c r="CJ110" s="252"/>
      <c r="CK110" s="519"/>
      <c r="CL110" s="441"/>
      <c r="CM110" s="252"/>
      <c r="CN110" s="519"/>
      <c r="CO110" s="441"/>
      <c r="CP110" s="252"/>
      <c r="CQ110" s="519"/>
      <c r="CR110" s="441"/>
      <c r="CS110" s="252"/>
      <c r="CT110" s="519"/>
      <c r="CU110" s="441"/>
      <c r="CV110" s="252"/>
      <c r="CW110" s="519"/>
      <c r="CX110" s="441"/>
      <c r="CY110" s="252"/>
      <c r="CZ110" s="519"/>
      <c r="DA110" s="441"/>
      <c r="DB110" s="252"/>
      <c r="DC110" s="519"/>
      <c r="DD110" s="441"/>
      <c r="DE110" s="252"/>
      <c r="DF110" s="519"/>
      <c r="DG110" s="441"/>
      <c r="DH110" s="252"/>
      <c r="DI110" s="519"/>
      <c r="DJ110" s="441"/>
      <c r="DK110" s="252"/>
      <c r="DL110" s="519"/>
      <c r="DM110" s="441"/>
      <c r="DN110" s="252"/>
      <c r="DO110" s="519"/>
      <c r="DP110" s="441"/>
      <c r="DQ110" s="252"/>
      <c r="DR110" s="519"/>
      <c r="DS110" s="441"/>
      <c r="DT110" s="252"/>
      <c r="DU110" s="519"/>
      <c r="DV110" s="441"/>
      <c r="DW110" s="252"/>
      <c r="DX110" s="557"/>
      <c r="DY110" s="250"/>
      <c r="DZ110" s="252"/>
      <c r="EA110" s="519"/>
      <c r="EB110" s="441"/>
      <c r="EC110" s="252"/>
      <c r="ED110" s="519"/>
      <c r="EE110" s="441"/>
      <c r="EF110" s="252"/>
      <c r="EG110" s="519"/>
      <c r="EH110" s="441"/>
      <c r="EI110" s="252"/>
      <c r="EJ110" s="519"/>
      <c r="EK110" s="441"/>
      <c r="EL110" s="252"/>
      <c r="EM110" s="519"/>
      <c r="EN110" s="441"/>
      <c r="EO110" s="252"/>
      <c r="EP110" s="519"/>
      <c r="EQ110" s="441"/>
      <c r="ER110" s="252"/>
      <c r="ES110" s="557"/>
      <c r="ET110" s="250"/>
      <c r="EU110" s="252"/>
      <c r="EV110" s="557"/>
      <c r="EW110" s="250"/>
      <c r="EX110" s="252"/>
      <c r="EY110" s="519"/>
      <c r="EZ110" s="441"/>
      <c r="FA110" s="252"/>
      <c r="FB110" s="519"/>
      <c r="FC110" s="441"/>
      <c r="FD110" s="252"/>
      <c r="FE110" s="519"/>
      <c r="FF110" s="502"/>
      <c r="FG110" s="68"/>
    </row>
    <row r="111" spans="1:163" ht="65.25" customHeight="1">
      <c r="A111" s="715"/>
      <c r="B111" s="711" t="s">
        <v>256</v>
      </c>
      <c r="C111" s="174"/>
      <c r="D111" s="103"/>
      <c r="E111" s="146"/>
      <c r="F111" s="633"/>
      <c r="G111" s="632"/>
      <c r="H111" s="289"/>
      <c r="I111" s="633"/>
      <c r="J111" s="632"/>
      <c r="K111" s="289"/>
      <c r="L111" s="633"/>
      <c r="M111" s="632"/>
      <c r="N111" s="289"/>
      <c r="O111" s="633"/>
      <c r="P111" s="632"/>
      <c r="Q111" s="289"/>
      <c r="R111" s="633"/>
      <c r="S111" s="632"/>
      <c r="T111" s="433"/>
      <c r="U111" s="720"/>
      <c r="V111" s="632"/>
      <c r="W111" s="433"/>
      <c r="X111" s="633"/>
      <c r="Y111" s="632"/>
      <c r="Z111" s="289"/>
      <c r="AA111" s="633"/>
      <c r="AB111" s="632"/>
      <c r="AC111" s="289"/>
      <c r="AD111" s="633"/>
      <c r="AE111" s="632"/>
      <c r="AF111" s="108"/>
      <c r="AG111" s="703"/>
      <c r="AH111" s="632"/>
      <c r="AI111" s="190"/>
      <c r="AJ111" s="703"/>
      <c r="AK111" s="632"/>
      <c r="AL111" s="190"/>
      <c r="AM111" s="703"/>
      <c r="AN111" s="632"/>
      <c r="AO111" s="289"/>
      <c r="AP111" s="633"/>
      <c r="AQ111" s="632"/>
      <c r="AR111" s="190"/>
      <c r="AS111" s="703"/>
      <c r="AT111" s="632"/>
      <c r="AU111" s="190"/>
      <c r="AV111" s="703"/>
      <c r="AW111" s="632"/>
      <c r="AX111" s="289"/>
      <c r="AY111" s="633"/>
      <c r="AZ111" s="632"/>
      <c r="BA111" s="289"/>
      <c r="BB111" s="633"/>
      <c r="BC111" s="632"/>
      <c r="BD111" s="289"/>
      <c r="BE111" s="633"/>
      <c r="BF111" s="632"/>
      <c r="BG111" s="289"/>
      <c r="BH111" s="633"/>
      <c r="BI111" s="632"/>
      <c r="BJ111" s="289"/>
      <c r="BK111" s="633"/>
      <c r="BL111" s="632"/>
      <c r="BM111" s="289"/>
      <c r="BN111" s="633"/>
      <c r="BO111" s="632"/>
      <c r="BP111" s="289"/>
      <c r="BQ111" s="633"/>
      <c r="BR111" s="632"/>
      <c r="BS111" s="289"/>
      <c r="BT111" s="633"/>
      <c r="BU111" s="632"/>
      <c r="BV111" s="289"/>
      <c r="BW111" s="633"/>
      <c r="BX111" s="632"/>
      <c r="BY111" s="289"/>
      <c r="BZ111" s="633"/>
      <c r="CA111" s="632"/>
      <c r="CB111" s="632"/>
      <c r="CC111" s="632"/>
      <c r="CD111" s="632"/>
      <c r="CE111" s="289"/>
      <c r="CF111" s="633"/>
      <c r="CG111" s="632"/>
      <c r="CH111" s="289"/>
      <c r="CI111" s="633"/>
      <c r="CJ111" s="632"/>
      <c r="CK111" s="289"/>
      <c r="CL111" s="633"/>
      <c r="CM111" s="632"/>
      <c r="CN111" s="289"/>
      <c r="CO111" s="633"/>
      <c r="CP111" s="632"/>
      <c r="CQ111" s="289"/>
      <c r="CR111" s="633"/>
      <c r="CS111" s="632"/>
      <c r="CT111" s="289"/>
      <c r="CU111" s="633"/>
      <c r="CV111" s="632"/>
      <c r="CW111" s="289"/>
      <c r="CX111" s="633"/>
      <c r="CY111" s="632"/>
      <c r="CZ111" s="289"/>
      <c r="DA111" s="633"/>
      <c r="DB111" s="632"/>
      <c r="DC111" s="289"/>
      <c r="DD111" s="633"/>
      <c r="DE111" s="632"/>
      <c r="DF111" s="289"/>
      <c r="DG111" s="633"/>
      <c r="DH111" s="632"/>
      <c r="DI111" s="289"/>
      <c r="DJ111" s="633"/>
      <c r="DK111" s="632"/>
      <c r="DL111" s="289"/>
      <c r="DM111" s="633"/>
      <c r="DN111" s="632"/>
      <c r="DO111" s="289"/>
      <c r="DP111" s="633"/>
      <c r="DQ111" s="632"/>
      <c r="DR111" s="289"/>
      <c r="DS111" s="633"/>
      <c r="DT111" s="632"/>
      <c r="DU111" s="289"/>
      <c r="DV111" s="633"/>
      <c r="DW111" s="632"/>
      <c r="DX111" s="190"/>
      <c r="DY111" s="703"/>
      <c r="DZ111" s="632"/>
      <c r="EA111" s="289"/>
      <c r="EB111" s="633"/>
      <c r="EC111" s="632"/>
      <c r="ED111" s="289"/>
      <c r="EE111" s="633"/>
      <c r="EF111" s="632"/>
      <c r="EG111" s="289"/>
      <c r="EH111" s="633"/>
      <c r="EI111" s="632"/>
      <c r="EJ111" s="289"/>
      <c r="EK111" s="633"/>
      <c r="EL111" s="632"/>
      <c r="EM111" s="289"/>
      <c r="EN111" s="633"/>
      <c r="EO111" s="632"/>
      <c r="EP111" s="289"/>
      <c r="EQ111" s="633"/>
      <c r="ER111" s="632"/>
      <c r="ES111" s="190"/>
      <c r="ET111" s="703"/>
      <c r="EU111" s="632"/>
      <c r="EV111" s="190"/>
      <c r="EW111" s="703"/>
      <c r="EX111" s="632"/>
      <c r="EY111" s="289"/>
      <c r="EZ111" s="633"/>
      <c r="FA111" s="632"/>
      <c r="FB111" s="289"/>
      <c r="FC111" s="633"/>
      <c r="FD111" s="632"/>
      <c r="FE111" s="289"/>
      <c r="FF111" s="502"/>
      <c r="FG111" s="68"/>
    </row>
    <row r="112" spans="1:163" ht="65.25" customHeight="1">
      <c r="A112" s="715"/>
      <c r="B112" s="600" t="s">
        <v>257</v>
      </c>
      <c r="C112" s="174"/>
      <c r="D112" s="103"/>
      <c r="E112" s="146"/>
      <c r="F112" s="633"/>
      <c r="G112" s="632"/>
      <c r="H112" s="289"/>
      <c r="I112" s="633"/>
      <c r="J112" s="632"/>
      <c r="K112" s="289"/>
      <c r="L112" s="633"/>
      <c r="M112" s="632"/>
      <c r="N112" s="289"/>
      <c r="O112" s="633"/>
      <c r="P112" s="632"/>
      <c r="Q112" s="289"/>
      <c r="R112" s="633"/>
      <c r="S112" s="632"/>
      <c r="T112" s="433"/>
      <c r="U112" s="720"/>
      <c r="V112" s="632"/>
      <c r="W112" s="433"/>
      <c r="X112" s="633"/>
      <c r="Y112" s="632"/>
      <c r="Z112" s="289"/>
      <c r="AA112" s="633"/>
      <c r="AB112" s="632"/>
      <c r="AC112" s="289"/>
      <c r="AD112" s="633"/>
      <c r="AE112" s="632"/>
      <c r="AF112" s="108"/>
      <c r="AG112" s="703"/>
      <c r="AH112" s="632"/>
      <c r="AI112" s="190"/>
      <c r="AJ112" s="703"/>
      <c r="AK112" s="632"/>
      <c r="AL112" s="190"/>
      <c r="AM112" s="703"/>
      <c r="AN112" s="632"/>
      <c r="AO112" s="289"/>
      <c r="AP112" s="633"/>
      <c r="AQ112" s="632"/>
      <c r="AR112" s="190"/>
      <c r="AS112" s="703"/>
      <c r="AT112" s="632"/>
      <c r="AU112" s="190"/>
      <c r="AV112" s="703"/>
      <c r="AW112" s="632"/>
      <c r="AX112" s="289"/>
      <c r="AY112" s="633"/>
      <c r="AZ112" s="632"/>
      <c r="BA112" s="289"/>
      <c r="BB112" s="633"/>
      <c r="BC112" s="632"/>
      <c r="BD112" s="289"/>
      <c r="BE112" s="633"/>
      <c r="BF112" s="632"/>
      <c r="BG112" s="289"/>
      <c r="BH112" s="633"/>
      <c r="BI112" s="632"/>
      <c r="BJ112" s="289"/>
      <c r="BK112" s="633"/>
      <c r="BL112" s="632"/>
      <c r="BM112" s="289"/>
      <c r="BN112" s="633"/>
      <c r="BO112" s="632"/>
      <c r="BP112" s="289"/>
      <c r="BQ112" s="633"/>
      <c r="BR112" s="632"/>
      <c r="BS112" s="289"/>
      <c r="BT112" s="633"/>
      <c r="BU112" s="632"/>
      <c r="BV112" s="289"/>
      <c r="BW112" s="633"/>
      <c r="BX112" s="632"/>
      <c r="BY112" s="289"/>
      <c r="BZ112" s="633"/>
      <c r="CA112" s="632"/>
      <c r="CB112" s="632"/>
      <c r="CC112" s="632"/>
      <c r="CD112" s="632"/>
      <c r="CE112" s="289"/>
      <c r="CF112" s="633"/>
      <c r="CG112" s="632"/>
      <c r="CH112" s="289"/>
      <c r="CI112" s="633"/>
      <c r="CJ112" s="632"/>
      <c r="CK112" s="289"/>
      <c r="CL112" s="633"/>
      <c r="CM112" s="632"/>
      <c r="CN112" s="289"/>
      <c r="CO112" s="633"/>
      <c r="CP112" s="632"/>
      <c r="CQ112" s="289"/>
      <c r="CR112" s="633"/>
      <c r="CS112" s="632"/>
      <c r="CT112" s="289"/>
      <c r="CU112" s="633"/>
      <c r="CV112" s="632"/>
      <c r="CW112" s="289"/>
      <c r="CX112" s="633"/>
      <c r="CY112" s="632"/>
      <c r="CZ112" s="289"/>
      <c r="DA112" s="633"/>
      <c r="DB112" s="632"/>
      <c r="DC112" s="289"/>
      <c r="DD112" s="633"/>
      <c r="DE112" s="632"/>
      <c r="DF112" s="289"/>
      <c r="DG112" s="633"/>
      <c r="DH112" s="632"/>
      <c r="DI112" s="289"/>
      <c r="DJ112" s="633"/>
      <c r="DK112" s="632"/>
      <c r="DL112" s="289"/>
      <c r="DM112" s="633"/>
      <c r="DN112" s="632"/>
      <c r="DO112" s="289"/>
      <c r="DP112" s="633"/>
      <c r="DQ112" s="632"/>
      <c r="DR112" s="289"/>
      <c r="DS112" s="633"/>
      <c r="DT112" s="632"/>
      <c r="DU112" s="289"/>
      <c r="DV112" s="633"/>
      <c r="DW112" s="632"/>
      <c r="DX112" s="190"/>
      <c r="DY112" s="703"/>
      <c r="DZ112" s="632"/>
      <c r="EA112" s="289"/>
      <c r="EB112" s="633"/>
      <c r="EC112" s="632"/>
      <c r="ED112" s="289"/>
      <c r="EE112" s="633"/>
      <c r="EF112" s="632"/>
      <c r="EG112" s="289"/>
      <c r="EH112" s="633"/>
      <c r="EI112" s="632"/>
      <c r="EJ112" s="289"/>
      <c r="EK112" s="633"/>
      <c r="EL112" s="632"/>
      <c r="EM112" s="289"/>
      <c r="EN112" s="633"/>
      <c r="EO112" s="632"/>
      <c r="EP112" s="289"/>
      <c r="EQ112" s="633"/>
      <c r="ER112" s="632"/>
      <c r="ES112" s="190"/>
      <c r="ET112" s="703"/>
      <c r="EU112" s="632"/>
      <c r="EV112" s="190"/>
      <c r="EW112" s="703"/>
      <c r="EX112" s="632"/>
      <c r="EY112" s="289"/>
      <c r="EZ112" s="633"/>
      <c r="FA112" s="632"/>
      <c r="FB112" s="289"/>
      <c r="FC112" s="633"/>
      <c r="FD112" s="632"/>
      <c r="FE112" s="289"/>
      <c r="FF112" s="502"/>
      <c r="FG112" s="68"/>
    </row>
    <row r="113" spans="1:163" ht="65.25" customHeight="1">
      <c r="A113" s="68"/>
      <c r="B113" s="289" t="s">
        <v>258</v>
      </c>
      <c r="C113" s="491"/>
      <c r="D113" s="462"/>
      <c r="E113" s="29"/>
      <c r="F113" s="621"/>
      <c r="G113" s="296"/>
      <c r="H113" s="258"/>
      <c r="I113" s="621"/>
      <c r="J113" s="296"/>
      <c r="K113" s="258"/>
      <c r="L113" s="621"/>
      <c r="M113" s="296"/>
      <c r="N113" s="258"/>
      <c r="O113" s="621"/>
      <c r="P113" s="296"/>
      <c r="Q113" s="258"/>
      <c r="R113" s="621"/>
      <c r="S113" s="296"/>
      <c r="T113" s="677"/>
      <c r="U113" s="27"/>
      <c r="V113" s="296"/>
      <c r="W113" s="677"/>
      <c r="X113" s="621"/>
      <c r="Y113" s="296"/>
      <c r="Z113" s="258"/>
      <c r="AA113" s="621"/>
      <c r="AB113" s="296"/>
      <c r="AC113" s="258"/>
      <c r="AD113" s="621"/>
      <c r="AE113" s="296"/>
      <c r="AF113" s="21"/>
      <c r="AG113" s="4"/>
      <c r="AH113" s="296"/>
      <c r="AI113" s="26"/>
      <c r="AJ113" s="703"/>
      <c r="AK113" s="632"/>
      <c r="AL113" s="190"/>
      <c r="AM113" s="703"/>
      <c r="AN113" s="632"/>
      <c r="AO113" s="289"/>
      <c r="AP113" s="633"/>
      <c r="AQ113" s="632"/>
      <c r="AR113" s="190"/>
      <c r="AS113" s="703"/>
      <c r="AT113" s="632"/>
      <c r="AU113" s="190"/>
      <c r="AV113" s="703"/>
      <c r="AW113" s="632"/>
      <c r="AX113" s="289"/>
      <c r="AY113" s="633"/>
      <c r="AZ113" s="632"/>
      <c r="BA113" s="289"/>
      <c r="BB113" s="633"/>
      <c r="BC113" s="632"/>
      <c r="BD113" s="289"/>
      <c r="BE113" s="633"/>
      <c r="BF113" s="632"/>
      <c r="BG113" s="289"/>
      <c r="BH113" s="633"/>
      <c r="BI113" s="632"/>
      <c r="BJ113" s="289"/>
      <c r="BK113" s="633"/>
      <c r="BL113" s="632"/>
      <c r="BM113" s="289"/>
      <c r="BN113" s="633"/>
      <c r="BO113" s="632"/>
      <c r="BP113" s="289"/>
      <c r="BQ113" s="621"/>
      <c r="BR113" s="296"/>
      <c r="BS113" s="258"/>
      <c r="BT113" s="621"/>
      <c r="BU113" s="296"/>
      <c r="BV113" s="258"/>
      <c r="BW113" s="633"/>
      <c r="BX113" s="632"/>
      <c r="BY113" s="289"/>
      <c r="BZ113" s="621"/>
      <c r="CA113" s="296"/>
      <c r="CB113" s="296"/>
      <c r="CC113" s="296"/>
      <c r="CD113" s="296"/>
      <c r="CE113" s="258"/>
      <c r="CF113" s="621"/>
      <c r="CG113" s="296"/>
      <c r="CH113" s="258"/>
      <c r="CI113" s="621"/>
      <c r="CJ113" s="296"/>
      <c r="CK113" s="258"/>
      <c r="CL113" s="633"/>
      <c r="CM113" s="632"/>
      <c r="CN113" s="289"/>
      <c r="CO113" s="621"/>
      <c r="CP113" s="296"/>
      <c r="CQ113" s="258"/>
      <c r="CR113" s="621"/>
      <c r="CS113" s="296"/>
      <c r="CT113" s="258"/>
      <c r="CU113" s="621"/>
      <c r="CV113" s="296"/>
      <c r="CW113" s="258"/>
      <c r="CX113" s="633"/>
      <c r="CY113" s="632"/>
      <c r="CZ113" s="289"/>
      <c r="DA113" s="633"/>
      <c r="DB113" s="632"/>
      <c r="DC113" s="289"/>
      <c r="DD113" s="633"/>
      <c r="DE113" s="632"/>
      <c r="DF113" s="289"/>
      <c r="DG113" s="633"/>
      <c r="DH113" s="632"/>
      <c r="DI113" s="289"/>
      <c r="DJ113" s="633"/>
      <c r="DK113" s="632"/>
      <c r="DL113" s="289"/>
      <c r="DM113" s="633"/>
      <c r="DN113" s="632"/>
      <c r="DO113" s="289"/>
      <c r="DP113" s="633"/>
      <c r="DQ113" s="632"/>
      <c r="DR113" s="289"/>
      <c r="DS113" s="633"/>
      <c r="DT113" s="632"/>
      <c r="DU113" s="289"/>
      <c r="DV113" s="633"/>
      <c r="DW113" s="632"/>
      <c r="DX113" s="190"/>
      <c r="DY113" s="703"/>
      <c r="DZ113" s="632"/>
      <c r="EA113" s="289"/>
      <c r="EB113" s="633"/>
      <c r="EC113" s="632"/>
      <c r="ED113" s="289"/>
      <c r="EE113" s="633"/>
      <c r="EF113" s="632"/>
      <c r="EG113" s="289"/>
      <c r="EH113" s="633"/>
      <c r="EI113" s="632"/>
      <c r="EJ113" s="289"/>
      <c r="EK113" s="633"/>
      <c r="EL113" s="632"/>
      <c r="EM113" s="289"/>
      <c r="EN113" s="633"/>
      <c r="EO113" s="632"/>
      <c r="EP113" s="289"/>
      <c r="EQ113" s="633"/>
      <c r="ER113" s="632"/>
      <c r="ES113" s="190"/>
      <c r="ET113" s="703"/>
      <c r="EU113" s="632"/>
      <c r="EV113" s="190"/>
      <c r="EW113" s="703"/>
      <c r="EX113" s="632"/>
      <c r="EY113" s="289"/>
      <c r="EZ113" s="633"/>
      <c r="FA113" s="632"/>
      <c r="FB113" s="289"/>
      <c r="FC113" s="633"/>
      <c r="FD113" s="632"/>
      <c r="FE113" s="289"/>
      <c r="FF113" s="502"/>
      <c r="FG113" s="68"/>
    </row>
  </sheetData>
  <mergeCells count="67">
    <mergeCell ref="DD1:DF1"/>
    <mergeCell ref="DY1:EA1"/>
    <mergeCell ref="ET1:EV1"/>
    <mergeCell ref="C3:Q3"/>
    <mergeCell ref="R3:AI3"/>
    <mergeCell ref="AJ3:AL3"/>
    <mergeCell ref="AM3:BA3"/>
    <mergeCell ref="BB3:BP3"/>
    <mergeCell ref="BQ3:BS3"/>
    <mergeCell ref="BT3:CK3"/>
    <mergeCell ref="CL3:CW3"/>
    <mergeCell ref="CX3:DX3"/>
    <mergeCell ref="DY3:ES3"/>
    <mergeCell ref="ET3:FE3"/>
    <mergeCell ref="C5:E5"/>
    <mergeCell ref="F5:H5"/>
    <mergeCell ref="I5:K5"/>
    <mergeCell ref="L5:N5"/>
    <mergeCell ref="O5:Q5"/>
    <mergeCell ref="R5:T5"/>
    <mergeCell ref="U5:W5"/>
    <mergeCell ref="X5:Z5"/>
    <mergeCell ref="AA5:AC5"/>
    <mergeCell ref="AD5:AF5"/>
    <mergeCell ref="AG5:AI5"/>
    <mergeCell ref="AJ5:AL5"/>
    <mergeCell ref="AM5:AO5"/>
    <mergeCell ref="AP5:AR5"/>
    <mergeCell ref="AS5:AU5"/>
    <mergeCell ref="AV5:AX5"/>
    <mergeCell ref="AY5:BA5"/>
    <mergeCell ref="BB5:BD5"/>
    <mergeCell ref="BE5:BG5"/>
    <mergeCell ref="BH5:BJ5"/>
    <mergeCell ref="BK5:BM5"/>
    <mergeCell ref="BN5:BP5"/>
    <mergeCell ref="BQ5:BS5"/>
    <mergeCell ref="BT5:BV5"/>
    <mergeCell ref="BW5:BY5"/>
    <mergeCell ref="BZ5:CB5"/>
    <mergeCell ref="CC5:CE5"/>
    <mergeCell ref="CF5:CH5"/>
    <mergeCell ref="CI5:CK5"/>
    <mergeCell ref="CL5:CN5"/>
    <mergeCell ref="CO5:CQ5"/>
    <mergeCell ref="CR5:CT5"/>
    <mergeCell ref="CU5:CW5"/>
    <mergeCell ref="CX5:CZ5"/>
    <mergeCell ref="DA5:DC5"/>
    <mergeCell ref="DD5:DF5"/>
    <mergeCell ref="DG5:DI5"/>
    <mergeCell ref="DJ5:DL5"/>
    <mergeCell ref="DM5:DO5"/>
    <mergeCell ref="DP5:DR5"/>
    <mergeCell ref="DS5:DU5"/>
    <mergeCell ref="DV5:DX5"/>
    <mergeCell ref="DY5:EA5"/>
    <mergeCell ref="EB5:ED5"/>
    <mergeCell ref="EE5:EG5"/>
    <mergeCell ref="EW5:EY5"/>
    <mergeCell ref="EZ5:FB5"/>
    <mergeCell ref="FC5:FE5"/>
    <mergeCell ref="EH5:EJ5"/>
    <mergeCell ref="EK5:EM5"/>
    <mergeCell ref="EN5:EP5"/>
    <mergeCell ref="EQ5:ES5"/>
    <mergeCell ref="ET5:EV5"/>
  </mergeCells>
  <pageMargins left="0.75" right="0.75" top="1" bottom="1" header="0.5" footer="0.5"/>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X113"/>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17.1640625" defaultRowHeight="12.75" customHeight="1" x14ac:dyDescent="0"/>
  <cols>
    <col min="1" max="1" width="10.5" customWidth="1"/>
    <col min="2" max="2" width="45.5" customWidth="1"/>
    <col min="3" max="3" width="3.83203125" customWidth="1"/>
    <col min="4" max="95" width="3.1640625" customWidth="1"/>
    <col min="96" max="96" width="5.5" customWidth="1"/>
    <col min="97" max="97" width="8.1640625" customWidth="1"/>
  </cols>
  <sheetData>
    <row r="1" spans="1:127" ht="5.25"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475"/>
      <c r="AJ1" s="367"/>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431"/>
      <c r="BR1" s="431"/>
      <c r="BS1" s="431"/>
      <c r="BT1" s="68"/>
      <c r="BU1" s="68"/>
      <c r="BV1" s="68"/>
      <c r="BW1" s="776"/>
      <c r="BX1" s="776"/>
      <c r="BY1" s="776"/>
      <c r="BZ1" s="68"/>
      <c r="CA1" s="68"/>
      <c r="CB1" s="68"/>
      <c r="CC1" s="68"/>
      <c r="CD1" s="68"/>
      <c r="CE1" s="68"/>
      <c r="CF1" s="68"/>
      <c r="CG1" s="68"/>
      <c r="CH1" s="68"/>
      <c r="CI1" s="68"/>
      <c r="CJ1" s="68"/>
      <c r="CK1" s="68"/>
      <c r="CL1" s="68"/>
      <c r="CM1" s="68"/>
      <c r="CN1" s="68"/>
      <c r="CO1" s="68"/>
      <c r="CP1" s="68"/>
      <c r="CQ1" s="68"/>
      <c r="CR1" s="540"/>
      <c r="CS1" s="68"/>
    </row>
    <row r="2" spans="1:127" ht="5.25" customHeight="1">
      <c r="A2" s="68"/>
      <c r="B2" s="463"/>
      <c r="C2" s="68">
        <f t="shared" ref="C2:AH2" si="0">COUNTA(C8:C108)</f>
        <v>22</v>
      </c>
      <c r="D2" s="463">
        <f t="shared" si="0"/>
        <v>22</v>
      </c>
      <c r="E2" s="463">
        <f t="shared" si="0"/>
        <v>0</v>
      </c>
      <c r="F2" s="463">
        <f t="shared" si="0"/>
        <v>15</v>
      </c>
      <c r="G2" s="463">
        <f t="shared" si="0"/>
        <v>15</v>
      </c>
      <c r="H2" s="463">
        <f t="shared" si="0"/>
        <v>0</v>
      </c>
      <c r="I2" s="463">
        <f t="shared" si="0"/>
        <v>28</v>
      </c>
      <c r="J2" s="463">
        <f t="shared" si="0"/>
        <v>28</v>
      </c>
      <c r="K2" s="463">
        <f t="shared" si="0"/>
        <v>0</v>
      </c>
      <c r="L2" s="463">
        <f t="shared" si="0"/>
        <v>37</v>
      </c>
      <c r="M2" s="463">
        <f t="shared" si="0"/>
        <v>37</v>
      </c>
      <c r="N2" s="463">
        <f t="shared" si="0"/>
        <v>0</v>
      </c>
      <c r="O2" s="463">
        <f t="shared" si="0"/>
        <v>23</v>
      </c>
      <c r="P2" s="463">
        <f t="shared" si="0"/>
        <v>23</v>
      </c>
      <c r="Q2" s="463">
        <f t="shared" si="0"/>
        <v>0</v>
      </c>
      <c r="R2" s="463">
        <f t="shared" si="0"/>
        <v>47</v>
      </c>
      <c r="S2" s="463">
        <f t="shared" si="0"/>
        <v>47</v>
      </c>
      <c r="T2" s="463">
        <f t="shared" si="0"/>
        <v>0</v>
      </c>
      <c r="U2" s="463">
        <f t="shared" si="0"/>
        <v>24</v>
      </c>
      <c r="V2" s="463">
        <f t="shared" si="0"/>
        <v>24</v>
      </c>
      <c r="W2" s="463">
        <f t="shared" si="0"/>
        <v>0</v>
      </c>
      <c r="X2" s="463">
        <f t="shared" si="0"/>
        <v>51</v>
      </c>
      <c r="Y2" s="463">
        <f t="shared" si="0"/>
        <v>51</v>
      </c>
      <c r="Z2" s="463">
        <f t="shared" si="0"/>
        <v>0</v>
      </c>
      <c r="AA2" s="463">
        <f t="shared" si="0"/>
        <v>55</v>
      </c>
      <c r="AB2" s="463">
        <f t="shared" si="0"/>
        <v>55</v>
      </c>
      <c r="AC2" s="463">
        <f t="shared" si="0"/>
        <v>0</v>
      </c>
      <c r="AD2" s="463">
        <f t="shared" si="0"/>
        <v>21</v>
      </c>
      <c r="AE2" s="463">
        <f t="shared" si="0"/>
        <v>21</v>
      </c>
      <c r="AF2" s="463">
        <f t="shared" si="0"/>
        <v>0</v>
      </c>
      <c r="AG2" s="463">
        <f t="shared" si="0"/>
        <v>78</v>
      </c>
      <c r="AH2" s="463">
        <f t="shared" si="0"/>
        <v>78</v>
      </c>
      <c r="AI2" s="463">
        <f t="shared" ref="AI2:BN2" si="1">COUNTA(AI8:AI108)</f>
        <v>0</v>
      </c>
      <c r="AJ2" s="463">
        <f t="shared" si="1"/>
        <v>64</v>
      </c>
      <c r="AK2" s="463">
        <f t="shared" si="1"/>
        <v>64</v>
      </c>
      <c r="AL2" s="463">
        <f t="shared" si="1"/>
        <v>0</v>
      </c>
      <c r="AM2" s="463">
        <f t="shared" si="1"/>
        <v>35</v>
      </c>
      <c r="AN2" s="463">
        <f t="shared" si="1"/>
        <v>35</v>
      </c>
      <c r="AO2" s="463">
        <f t="shared" si="1"/>
        <v>0</v>
      </c>
      <c r="AP2" s="463">
        <f t="shared" si="1"/>
        <v>1</v>
      </c>
      <c r="AQ2" s="463">
        <f t="shared" si="1"/>
        <v>1</v>
      </c>
      <c r="AR2" s="463">
        <f t="shared" si="1"/>
        <v>0</v>
      </c>
      <c r="AS2" s="463">
        <f t="shared" si="1"/>
        <v>62</v>
      </c>
      <c r="AT2" s="463">
        <f t="shared" si="1"/>
        <v>62</v>
      </c>
      <c r="AU2" s="463">
        <f t="shared" si="1"/>
        <v>0</v>
      </c>
      <c r="AV2" s="463">
        <f t="shared" si="1"/>
        <v>77</v>
      </c>
      <c r="AW2" s="463">
        <f t="shared" si="1"/>
        <v>77</v>
      </c>
      <c r="AX2" s="463">
        <f t="shared" si="1"/>
        <v>0</v>
      </c>
      <c r="AY2" s="463">
        <f t="shared" si="1"/>
        <v>11</v>
      </c>
      <c r="AZ2" s="463">
        <f t="shared" si="1"/>
        <v>11</v>
      </c>
      <c r="BA2" s="463">
        <f t="shared" si="1"/>
        <v>0</v>
      </c>
      <c r="BB2" s="463">
        <f t="shared" si="1"/>
        <v>72</v>
      </c>
      <c r="BC2" s="463">
        <f t="shared" si="1"/>
        <v>72</v>
      </c>
      <c r="BD2" s="463">
        <f t="shared" si="1"/>
        <v>0</v>
      </c>
      <c r="BE2" s="463">
        <f t="shared" si="1"/>
        <v>13</v>
      </c>
      <c r="BF2" s="463">
        <f t="shared" si="1"/>
        <v>13</v>
      </c>
      <c r="BG2" s="463">
        <f t="shared" si="1"/>
        <v>0</v>
      </c>
      <c r="BH2" s="463">
        <f t="shared" si="1"/>
        <v>50</v>
      </c>
      <c r="BI2" s="463">
        <f t="shared" si="1"/>
        <v>50</v>
      </c>
      <c r="BJ2" s="463">
        <f t="shared" si="1"/>
        <v>0</v>
      </c>
      <c r="BK2" s="463">
        <f t="shared" si="1"/>
        <v>28</v>
      </c>
      <c r="BL2" s="463">
        <f t="shared" si="1"/>
        <v>28</v>
      </c>
      <c r="BM2" s="463">
        <f t="shared" si="1"/>
        <v>0</v>
      </c>
      <c r="BN2" s="463">
        <f t="shared" si="1"/>
        <v>55</v>
      </c>
      <c r="BO2" s="463">
        <f t="shared" ref="BO2:CQ2" si="2">COUNTA(BO8:BO108)</f>
        <v>55</v>
      </c>
      <c r="BP2" s="463">
        <f t="shared" si="2"/>
        <v>1</v>
      </c>
      <c r="BQ2" s="463">
        <f t="shared" si="2"/>
        <v>78</v>
      </c>
      <c r="BR2" s="463">
        <f t="shared" si="2"/>
        <v>78</v>
      </c>
      <c r="BS2" s="463">
        <f t="shared" si="2"/>
        <v>0</v>
      </c>
      <c r="BT2" s="463">
        <f t="shared" si="2"/>
        <v>19</v>
      </c>
      <c r="BU2" s="463">
        <f t="shared" si="2"/>
        <v>19</v>
      </c>
      <c r="BV2" s="463">
        <f t="shared" si="2"/>
        <v>0</v>
      </c>
      <c r="BW2" s="463">
        <f t="shared" si="2"/>
        <v>68</v>
      </c>
      <c r="BX2" s="463">
        <f t="shared" si="2"/>
        <v>68</v>
      </c>
      <c r="BY2" s="463">
        <f t="shared" si="2"/>
        <v>32</v>
      </c>
      <c r="BZ2" s="463">
        <f t="shared" si="2"/>
        <v>11</v>
      </c>
      <c r="CA2" s="463">
        <f t="shared" si="2"/>
        <v>11</v>
      </c>
      <c r="CB2" s="463">
        <f t="shared" si="2"/>
        <v>0</v>
      </c>
      <c r="CC2" s="463">
        <f t="shared" si="2"/>
        <v>55</v>
      </c>
      <c r="CD2" s="463">
        <f t="shared" si="2"/>
        <v>55</v>
      </c>
      <c r="CE2" s="463">
        <f t="shared" si="2"/>
        <v>0</v>
      </c>
      <c r="CF2" s="463">
        <f t="shared" si="2"/>
        <v>32</v>
      </c>
      <c r="CG2" s="463">
        <f t="shared" si="2"/>
        <v>32</v>
      </c>
      <c r="CH2" s="463">
        <f t="shared" si="2"/>
        <v>0</v>
      </c>
      <c r="CI2" s="463">
        <f t="shared" si="2"/>
        <v>31</v>
      </c>
      <c r="CJ2" s="463">
        <f t="shared" si="2"/>
        <v>31</v>
      </c>
      <c r="CK2" s="463">
        <f t="shared" si="2"/>
        <v>0</v>
      </c>
      <c r="CL2" s="463">
        <f t="shared" si="2"/>
        <v>11</v>
      </c>
      <c r="CM2" s="463">
        <f t="shared" si="2"/>
        <v>11</v>
      </c>
      <c r="CN2" s="463">
        <f t="shared" si="2"/>
        <v>0</v>
      </c>
      <c r="CO2" s="463">
        <f t="shared" si="2"/>
        <v>12</v>
      </c>
      <c r="CP2" s="463">
        <f t="shared" si="2"/>
        <v>12</v>
      </c>
      <c r="CQ2" s="463">
        <f t="shared" si="2"/>
        <v>0</v>
      </c>
      <c r="CR2" s="478"/>
      <c r="CS2" s="463"/>
    </row>
    <row r="3" spans="1:127" ht="70.5" customHeight="1">
      <c r="A3" s="68"/>
      <c r="B3" s="132" t="s">
        <v>343</v>
      </c>
      <c r="C3" s="780" t="s">
        <v>2</v>
      </c>
      <c r="D3" s="781"/>
      <c r="E3" s="782"/>
      <c r="F3" s="782"/>
      <c r="G3" s="782"/>
      <c r="H3" s="782"/>
      <c r="I3" s="782"/>
      <c r="J3" s="782"/>
      <c r="K3" s="782"/>
      <c r="L3" s="782"/>
      <c r="M3" s="782"/>
      <c r="N3" s="782"/>
      <c r="O3" s="782"/>
      <c r="P3" s="782"/>
      <c r="Q3" s="783"/>
      <c r="R3" s="784" t="s">
        <v>3</v>
      </c>
      <c r="S3" s="785"/>
      <c r="T3" s="785"/>
      <c r="U3" s="785"/>
      <c r="V3" s="786"/>
      <c r="W3" s="785"/>
      <c r="X3" s="785"/>
      <c r="Y3" s="785"/>
      <c r="Z3" s="785"/>
      <c r="AA3" s="785"/>
      <c r="AB3" s="785"/>
      <c r="AC3" s="785"/>
      <c r="AD3" s="785"/>
      <c r="AE3" s="785"/>
      <c r="AF3" s="785"/>
      <c r="AG3" s="785"/>
      <c r="AH3" s="785"/>
      <c r="AI3" s="787"/>
      <c r="AJ3" s="823" t="s">
        <v>7</v>
      </c>
      <c r="AK3" s="796"/>
      <c r="AL3" s="796"/>
      <c r="AM3" s="797" t="s">
        <v>8</v>
      </c>
      <c r="AN3" s="797"/>
      <c r="AO3" s="797"/>
      <c r="AP3" s="797"/>
      <c r="AQ3" s="797"/>
      <c r="AR3" s="797"/>
      <c r="AS3" s="797"/>
      <c r="AT3" s="797"/>
      <c r="AU3" s="797"/>
      <c r="AV3" s="797"/>
      <c r="AW3" s="797"/>
      <c r="AX3" s="797"/>
      <c r="AY3" s="797"/>
      <c r="AZ3" s="797"/>
      <c r="BA3" s="797"/>
      <c r="BB3" s="797"/>
      <c r="BC3" s="797"/>
      <c r="BD3" s="797"/>
      <c r="BE3" s="798" t="s">
        <v>9</v>
      </c>
      <c r="BF3" s="798"/>
      <c r="BG3" s="798"/>
      <c r="BH3" s="798"/>
      <c r="BI3" s="798"/>
      <c r="BJ3" s="798"/>
      <c r="BK3" s="798"/>
      <c r="BL3" s="798"/>
      <c r="BM3" s="798"/>
      <c r="BN3" s="798"/>
      <c r="BO3" s="798"/>
      <c r="BP3" s="798"/>
      <c r="BQ3" s="799" t="s">
        <v>10</v>
      </c>
      <c r="BR3" s="800"/>
      <c r="BS3" s="795"/>
      <c r="BT3" s="795"/>
      <c r="BU3" s="795"/>
      <c r="BV3" s="795"/>
      <c r="BW3" s="795"/>
      <c r="BX3" s="795"/>
      <c r="BY3" s="795"/>
      <c r="BZ3" s="795"/>
      <c r="CA3" s="795"/>
      <c r="CB3" s="795"/>
      <c r="CC3" s="795"/>
      <c r="CD3" s="795"/>
      <c r="CE3" s="795"/>
      <c r="CF3" s="795"/>
      <c r="CG3" s="795"/>
      <c r="CH3" s="795"/>
      <c r="CI3" s="795"/>
      <c r="CJ3" s="795"/>
      <c r="CK3" s="795"/>
      <c r="CL3" s="795"/>
      <c r="CM3" s="795"/>
      <c r="CN3" s="795"/>
      <c r="CO3" s="795"/>
      <c r="CP3" s="795"/>
      <c r="CQ3" s="801"/>
      <c r="CR3" s="238"/>
      <c r="CS3" s="280"/>
    </row>
    <row r="4" spans="1:127" ht="13.5" customHeight="1">
      <c r="A4" s="68"/>
      <c r="B4" s="632"/>
      <c r="C4" s="427">
        <v>1</v>
      </c>
      <c r="D4" s="427"/>
      <c r="E4" s="427"/>
      <c r="F4" s="427">
        <v>1</v>
      </c>
      <c r="G4" s="427"/>
      <c r="H4" s="427"/>
      <c r="I4" s="427">
        <v>1</v>
      </c>
      <c r="J4" s="427"/>
      <c r="K4" s="427"/>
      <c r="L4" s="427">
        <v>1</v>
      </c>
      <c r="M4" s="427"/>
      <c r="N4" s="427"/>
      <c r="O4" s="427">
        <v>1</v>
      </c>
      <c r="P4" s="427"/>
      <c r="Q4" s="427"/>
      <c r="R4" s="506">
        <v>1</v>
      </c>
      <c r="S4" s="506"/>
      <c r="T4" s="506"/>
      <c r="U4" s="506">
        <v>1</v>
      </c>
      <c r="V4" s="506"/>
      <c r="W4" s="506"/>
      <c r="X4" s="506">
        <v>1</v>
      </c>
      <c r="Y4" s="506"/>
      <c r="Z4" s="506"/>
      <c r="AA4" s="506">
        <v>1</v>
      </c>
      <c r="AB4" s="506"/>
      <c r="AC4" s="506"/>
      <c r="AD4" s="506">
        <v>1</v>
      </c>
      <c r="AE4" s="506"/>
      <c r="AF4" s="506"/>
      <c r="AG4" s="506">
        <v>1</v>
      </c>
      <c r="AH4" s="506"/>
      <c r="AI4" s="83"/>
      <c r="AJ4" s="446">
        <v>1</v>
      </c>
      <c r="AK4" s="8"/>
      <c r="AL4" s="8"/>
      <c r="AM4" s="73">
        <v>1</v>
      </c>
      <c r="AN4" s="73"/>
      <c r="AO4" s="73"/>
      <c r="AP4" s="73">
        <v>1</v>
      </c>
      <c r="AQ4" s="73"/>
      <c r="AR4" s="73"/>
      <c r="AS4" s="73">
        <v>1</v>
      </c>
      <c r="AT4" s="73"/>
      <c r="AU4" s="73"/>
      <c r="AV4" s="73">
        <v>1</v>
      </c>
      <c r="AW4" s="73"/>
      <c r="AX4" s="73"/>
      <c r="AY4" s="125">
        <v>1</v>
      </c>
      <c r="AZ4" s="125"/>
      <c r="BA4" s="125"/>
      <c r="BB4" s="73">
        <v>1</v>
      </c>
      <c r="BC4" s="73"/>
      <c r="BD4" s="73"/>
      <c r="BE4" s="292">
        <v>1</v>
      </c>
      <c r="BF4" s="292"/>
      <c r="BG4" s="292"/>
      <c r="BH4" s="292">
        <v>1</v>
      </c>
      <c r="BI4" s="292"/>
      <c r="BJ4" s="292"/>
      <c r="BK4" s="292">
        <v>1</v>
      </c>
      <c r="BL4" s="292"/>
      <c r="BM4" s="292"/>
      <c r="BN4" s="292">
        <v>1</v>
      </c>
      <c r="BO4" s="292"/>
      <c r="BP4" s="292"/>
      <c r="BQ4" s="346">
        <v>1</v>
      </c>
      <c r="BR4" s="346"/>
      <c r="BS4" s="346"/>
      <c r="BT4" s="561">
        <v>1</v>
      </c>
      <c r="BU4" s="643"/>
      <c r="BV4" s="643"/>
      <c r="BW4" s="561">
        <v>1</v>
      </c>
      <c r="BX4" s="561"/>
      <c r="BY4" s="561"/>
      <c r="BZ4" s="561">
        <v>1</v>
      </c>
      <c r="CA4" s="561"/>
      <c r="CB4" s="561"/>
      <c r="CC4" s="643">
        <v>1</v>
      </c>
      <c r="CD4" s="643"/>
      <c r="CE4" s="643"/>
      <c r="CF4" s="643">
        <v>1</v>
      </c>
      <c r="CG4" s="643"/>
      <c r="CH4" s="643"/>
      <c r="CI4" s="643">
        <v>1</v>
      </c>
      <c r="CJ4" s="643"/>
      <c r="CK4" s="643"/>
      <c r="CL4" s="643">
        <v>1</v>
      </c>
      <c r="CM4" s="643"/>
      <c r="CN4" s="643"/>
      <c r="CO4" s="643">
        <v>1</v>
      </c>
      <c r="CP4" s="643"/>
      <c r="CQ4" s="643"/>
      <c r="CR4" s="540"/>
      <c r="CS4" s="68"/>
    </row>
    <row r="5" spans="1:127" ht="25.5" customHeight="1">
      <c r="A5" s="630" t="s">
        <v>13</v>
      </c>
      <c r="B5" s="400" t="s">
        <v>339</v>
      </c>
      <c r="C5" s="769" t="s">
        <v>15</v>
      </c>
      <c r="D5" s="770"/>
      <c r="E5" s="771"/>
      <c r="F5" s="769" t="s">
        <v>16</v>
      </c>
      <c r="G5" s="770"/>
      <c r="H5" s="771"/>
      <c r="I5" s="769" t="s">
        <v>17</v>
      </c>
      <c r="J5" s="770"/>
      <c r="K5" s="771"/>
      <c r="L5" s="769" t="s">
        <v>18</v>
      </c>
      <c r="M5" s="770"/>
      <c r="N5" s="771"/>
      <c r="O5" s="769" t="s">
        <v>19</v>
      </c>
      <c r="P5" s="770"/>
      <c r="Q5" s="771"/>
      <c r="R5" s="769" t="s">
        <v>20</v>
      </c>
      <c r="S5" s="770"/>
      <c r="T5" s="771"/>
      <c r="U5" s="769" t="s">
        <v>21</v>
      </c>
      <c r="V5" s="772"/>
      <c r="W5" s="771"/>
      <c r="X5" s="769" t="s">
        <v>22</v>
      </c>
      <c r="Y5" s="770"/>
      <c r="Z5" s="771"/>
      <c r="AA5" s="769" t="s">
        <v>23</v>
      </c>
      <c r="AB5" s="770"/>
      <c r="AC5" s="771"/>
      <c r="AD5" s="773" t="s">
        <v>24</v>
      </c>
      <c r="AE5" s="774"/>
      <c r="AF5" s="775"/>
      <c r="AG5" s="762" t="s">
        <v>25</v>
      </c>
      <c r="AH5" s="763"/>
      <c r="AI5" s="764"/>
      <c r="AJ5" s="822" t="s">
        <v>37</v>
      </c>
      <c r="AK5" s="754"/>
      <c r="AL5" s="755"/>
      <c r="AM5" s="745" t="s">
        <v>38</v>
      </c>
      <c r="AN5" s="736"/>
      <c r="AO5" s="737"/>
      <c r="AP5" s="756" t="s">
        <v>39</v>
      </c>
      <c r="AQ5" s="727"/>
      <c r="AR5" s="728"/>
      <c r="AS5" s="745" t="s">
        <v>40</v>
      </c>
      <c r="AT5" s="736"/>
      <c r="AU5" s="737"/>
      <c r="AV5" s="746" t="s">
        <v>41</v>
      </c>
      <c r="AW5" s="747"/>
      <c r="AX5" s="748"/>
      <c r="AY5" s="745" t="s">
        <v>42</v>
      </c>
      <c r="AZ5" s="736"/>
      <c r="BA5" s="737"/>
      <c r="BB5" s="745" t="s">
        <v>43</v>
      </c>
      <c r="BC5" s="736"/>
      <c r="BD5" s="737"/>
      <c r="BE5" s="749" t="s">
        <v>44</v>
      </c>
      <c r="BF5" s="750"/>
      <c r="BG5" s="751"/>
      <c r="BH5" s="742" t="s">
        <v>45</v>
      </c>
      <c r="BI5" s="743"/>
      <c r="BJ5" s="744"/>
      <c r="BK5" s="742" t="s">
        <v>46</v>
      </c>
      <c r="BL5" s="743"/>
      <c r="BM5" s="744"/>
      <c r="BN5" s="742" t="s">
        <v>47</v>
      </c>
      <c r="BO5" s="743"/>
      <c r="BP5" s="744"/>
      <c r="BQ5" s="741" t="s">
        <v>48</v>
      </c>
      <c r="BR5" s="727"/>
      <c r="BS5" s="728"/>
      <c r="BT5" s="741" t="s">
        <v>49</v>
      </c>
      <c r="BU5" s="727"/>
      <c r="BV5" s="728"/>
      <c r="BW5" s="741" t="s">
        <v>50</v>
      </c>
      <c r="BX5" s="727"/>
      <c r="BY5" s="728"/>
      <c r="BZ5" s="735" t="s">
        <v>51</v>
      </c>
      <c r="CA5" s="736"/>
      <c r="CB5" s="737"/>
      <c r="CC5" s="735" t="s">
        <v>52</v>
      </c>
      <c r="CD5" s="736"/>
      <c r="CE5" s="737"/>
      <c r="CF5" s="741" t="s">
        <v>53</v>
      </c>
      <c r="CG5" s="727"/>
      <c r="CH5" s="728"/>
      <c r="CI5" s="735" t="s">
        <v>54</v>
      </c>
      <c r="CJ5" s="736"/>
      <c r="CK5" s="737"/>
      <c r="CL5" s="735" t="s">
        <v>55</v>
      </c>
      <c r="CM5" s="736"/>
      <c r="CN5" s="737"/>
      <c r="CO5" s="738" t="s">
        <v>56</v>
      </c>
      <c r="CP5" s="736"/>
      <c r="CQ5" s="739"/>
      <c r="CR5" s="554" t="s">
        <v>68</v>
      </c>
      <c r="CS5" s="170"/>
    </row>
    <row r="6" spans="1:127" ht="17.25" customHeight="1">
      <c r="A6" s="630"/>
      <c r="B6" s="409" t="s">
        <v>69</v>
      </c>
      <c r="C6" s="121"/>
      <c r="D6" s="382"/>
      <c r="E6" s="67"/>
      <c r="F6" s="54"/>
      <c r="G6" s="413"/>
      <c r="H6" s="151"/>
      <c r="I6" s="54"/>
      <c r="J6" s="413"/>
      <c r="K6" s="151"/>
      <c r="L6" s="54"/>
      <c r="M6" s="413"/>
      <c r="N6" s="151"/>
      <c r="O6" s="54"/>
      <c r="P6" s="413"/>
      <c r="Q6" s="151"/>
      <c r="R6" s="54"/>
      <c r="S6" s="413"/>
      <c r="T6" s="145"/>
      <c r="U6" s="209"/>
      <c r="V6" s="327"/>
      <c r="W6" s="145"/>
      <c r="X6" s="54"/>
      <c r="Y6" s="413"/>
      <c r="Z6" s="151"/>
      <c r="AA6" s="54"/>
      <c r="AB6" s="413"/>
      <c r="AC6" s="151"/>
      <c r="AD6" s="278"/>
      <c r="AE6" s="596"/>
      <c r="AF6" s="230"/>
      <c r="AG6" s="714"/>
      <c r="AH6" s="596"/>
      <c r="AI6" s="654"/>
      <c r="AJ6" s="131"/>
      <c r="AK6" s="413"/>
      <c r="AL6" s="151"/>
      <c r="AM6" s="54"/>
      <c r="AN6" s="413"/>
      <c r="AO6" s="151"/>
      <c r="AP6" s="278"/>
      <c r="AQ6" s="596"/>
      <c r="AR6" s="318"/>
      <c r="AS6" s="54"/>
      <c r="AT6" s="413"/>
      <c r="AU6" s="413"/>
      <c r="AV6" s="413"/>
      <c r="AW6" s="413"/>
      <c r="AX6" s="151"/>
      <c r="AY6" s="54"/>
      <c r="AZ6" s="413"/>
      <c r="BA6" s="151"/>
      <c r="BB6" s="54"/>
      <c r="BC6" s="413"/>
      <c r="BD6" s="151"/>
      <c r="BE6" s="278"/>
      <c r="BF6" s="596"/>
      <c r="BG6" s="318"/>
      <c r="BH6" s="54"/>
      <c r="BI6" s="413"/>
      <c r="BJ6" s="151"/>
      <c r="BK6" s="54"/>
      <c r="BL6" s="413"/>
      <c r="BM6" s="151"/>
      <c r="BN6" s="54"/>
      <c r="BO6" s="413"/>
      <c r="BP6" s="151"/>
      <c r="BQ6" s="278"/>
      <c r="BR6" s="596"/>
      <c r="BS6" s="318"/>
      <c r="BT6" s="278"/>
      <c r="BU6" s="596"/>
      <c r="BV6" s="318"/>
      <c r="BW6" s="278"/>
      <c r="BX6" s="596"/>
      <c r="BY6" s="318"/>
      <c r="BZ6" s="54"/>
      <c r="CA6" s="413"/>
      <c r="CB6" s="151"/>
      <c r="CC6" s="54"/>
      <c r="CD6" s="413"/>
      <c r="CE6" s="151"/>
      <c r="CF6" s="278"/>
      <c r="CG6" s="596"/>
      <c r="CH6" s="318"/>
      <c r="CI6" s="54"/>
      <c r="CJ6" s="413"/>
      <c r="CK6" s="151"/>
      <c r="CL6" s="54"/>
      <c r="CM6" s="413"/>
      <c r="CN6" s="151"/>
      <c r="CO6" s="54"/>
      <c r="CP6" s="413"/>
      <c r="CQ6" s="15"/>
      <c r="CR6" s="238"/>
      <c r="CS6" s="280"/>
    </row>
    <row r="7" spans="1:127" ht="29.25" customHeight="1">
      <c r="A7" s="306"/>
      <c r="B7" s="418" t="s">
        <v>70</v>
      </c>
      <c r="C7" s="709"/>
      <c r="D7" s="240"/>
      <c r="E7" s="698"/>
      <c r="F7" s="483"/>
      <c r="G7" s="22"/>
      <c r="H7" s="623"/>
      <c r="I7" s="483"/>
      <c r="J7" s="22"/>
      <c r="K7" s="623"/>
      <c r="L7" s="483"/>
      <c r="M7" s="22"/>
      <c r="N7" s="623"/>
      <c r="O7" s="483"/>
      <c r="P7" s="22"/>
      <c r="Q7" s="623"/>
      <c r="R7" s="483"/>
      <c r="S7" s="22"/>
      <c r="T7" s="423"/>
      <c r="U7" s="379"/>
      <c r="V7" s="186"/>
      <c r="W7" s="423"/>
      <c r="X7" s="483"/>
      <c r="Y7" s="22"/>
      <c r="Z7" s="623"/>
      <c r="AA7" s="483"/>
      <c r="AB7" s="22"/>
      <c r="AC7" s="623"/>
      <c r="AD7" s="483"/>
      <c r="AE7" s="22"/>
      <c r="AF7" s="302"/>
      <c r="AG7" s="639"/>
      <c r="AH7" s="22"/>
      <c r="AI7" s="201"/>
      <c r="AJ7" s="639"/>
      <c r="AK7" s="22"/>
      <c r="AL7" s="623"/>
      <c r="AM7" s="483"/>
      <c r="AN7" s="22"/>
      <c r="AO7" s="623"/>
      <c r="AP7" s="483"/>
      <c r="AQ7" s="22"/>
      <c r="AR7" s="623"/>
      <c r="AS7" s="483"/>
      <c r="AT7" s="22"/>
      <c r="AU7" s="22"/>
      <c r="AV7" s="22"/>
      <c r="AW7" s="22"/>
      <c r="AX7" s="623"/>
      <c r="AY7" s="483"/>
      <c r="AZ7" s="22"/>
      <c r="BA7" s="623"/>
      <c r="BB7" s="483"/>
      <c r="BC7" s="22"/>
      <c r="BD7" s="623"/>
      <c r="BE7" s="483"/>
      <c r="BF7" s="22"/>
      <c r="BG7" s="623"/>
      <c r="BH7" s="483"/>
      <c r="BI7" s="22"/>
      <c r="BJ7" s="623"/>
      <c r="BK7" s="483"/>
      <c r="BL7" s="22"/>
      <c r="BM7" s="623"/>
      <c r="BN7" s="483"/>
      <c r="BO7" s="22"/>
      <c r="BP7" s="623"/>
      <c r="BQ7" s="483"/>
      <c r="BR7" s="22"/>
      <c r="BS7" s="623"/>
      <c r="BT7" s="483"/>
      <c r="BU7" s="22"/>
      <c r="BV7" s="623"/>
      <c r="BW7" s="483"/>
      <c r="BX7" s="22"/>
      <c r="BY7" s="623"/>
      <c r="BZ7" s="483"/>
      <c r="CA7" s="22"/>
      <c r="CB7" s="623"/>
      <c r="CC7" s="483"/>
      <c r="CD7" s="22"/>
      <c r="CE7" s="623"/>
      <c r="CF7" s="483"/>
      <c r="CG7" s="22"/>
      <c r="CH7" s="623"/>
      <c r="CI7" s="483"/>
      <c r="CJ7" s="22"/>
      <c r="CK7" s="623"/>
      <c r="CL7" s="483"/>
      <c r="CM7" s="22"/>
      <c r="CN7" s="623"/>
      <c r="CO7" s="483"/>
      <c r="CP7" s="22"/>
      <c r="CQ7" s="201"/>
      <c r="CR7" s="563"/>
      <c r="CS7" s="598"/>
    </row>
    <row r="8" spans="1:127" ht="65.25" customHeight="1">
      <c r="A8" s="482" t="s">
        <v>71</v>
      </c>
      <c r="B8" s="293" t="s">
        <v>72</v>
      </c>
      <c r="C8" s="608">
        <v>1</v>
      </c>
      <c r="D8" s="616" t="s">
        <v>73</v>
      </c>
      <c r="E8" s="263"/>
      <c r="F8" s="722"/>
      <c r="G8" s="584"/>
      <c r="H8" s="421"/>
      <c r="I8" s="722">
        <v>1</v>
      </c>
      <c r="J8" s="584" t="s">
        <v>73</v>
      </c>
      <c r="K8" s="421"/>
      <c r="L8" s="722"/>
      <c r="M8" s="584"/>
      <c r="N8" s="421"/>
      <c r="O8" s="722"/>
      <c r="P8" s="584"/>
      <c r="Q8" s="421"/>
      <c r="R8" s="722">
        <v>1</v>
      </c>
      <c r="S8" s="584" t="s">
        <v>73</v>
      </c>
      <c r="T8" s="141"/>
      <c r="U8" s="274"/>
      <c r="V8" s="584"/>
      <c r="W8" s="141"/>
      <c r="X8" s="722"/>
      <c r="Y8" s="584"/>
      <c r="Z8" s="421"/>
      <c r="AA8" s="722">
        <v>1</v>
      </c>
      <c r="AB8" s="584" t="s">
        <v>73</v>
      </c>
      <c r="AC8" s="421"/>
      <c r="AD8" s="722"/>
      <c r="AE8" s="584"/>
      <c r="AF8" s="88"/>
      <c r="AG8" s="432">
        <v>5</v>
      </c>
      <c r="AH8" s="584" t="s">
        <v>74</v>
      </c>
      <c r="AI8" s="214"/>
      <c r="AJ8" s="666">
        <v>3</v>
      </c>
      <c r="AK8" s="584" t="s">
        <v>73</v>
      </c>
      <c r="AL8" s="421"/>
      <c r="AM8" s="722"/>
      <c r="AN8" s="584"/>
      <c r="AO8" s="421"/>
      <c r="AP8" s="722"/>
      <c r="AQ8" s="584"/>
      <c r="AR8" s="421"/>
      <c r="AS8" s="722"/>
      <c r="AT8" s="584"/>
      <c r="AU8" s="584"/>
      <c r="AV8" s="584">
        <v>2</v>
      </c>
      <c r="AW8" s="584" t="s">
        <v>73</v>
      </c>
      <c r="AX8" s="421"/>
      <c r="AY8" s="722"/>
      <c r="AZ8" s="584"/>
      <c r="BA8" s="421"/>
      <c r="BB8" s="722">
        <v>4</v>
      </c>
      <c r="BC8" s="584" t="s">
        <v>74</v>
      </c>
      <c r="BD8" s="421"/>
      <c r="BE8" s="722"/>
      <c r="BF8" s="584"/>
      <c r="BG8" s="421"/>
      <c r="BH8" s="722"/>
      <c r="BI8" s="584"/>
      <c r="BJ8" s="421"/>
      <c r="BK8" s="722"/>
      <c r="BL8" s="584"/>
      <c r="BM8" s="421"/>
      <c r="BN8" s="722"/>
      <c r="BO8" s="584"/>
      <c r="BP8" s="421"/>
      <c r="BQ8" s="722">
        <v>5</v>
      </c>
      <c r="BR8" s="584" t="s">
        <v>74</v>
      </c>
      <c r="BS8" s="421"/>
      <c r="BT8" s="722"/>
      <c r="BU8" s="584"/>
      <c r="BV8" s="421"/>
      <c r="BW8" s="722"/>
      <c r="BX8" s="584"/>
      <c r="BY8" s="421"/>
      <c r="BZ8" s="722"/>
      <c r="CA8" s="584"/>
      <c r="CB8" s="421"/>
      <c r="CC8" s="722"/>
      <c r="CD8" s="584"/>
      <c r="CE8" s="421"/>
      <c r="CF8" s="722"/>
      <c r="CG8" s="584"/>
      <c r="CH8" s="421"/>
      <c r="CI8" s="722"/>
      <c r="CJ8" s="584"/>
      <c r="CK8" s="421"/>
      <c r="CL8" s="722"/>
      <c r="CM8" s="584"/>
      <c r="CN8" s="421"/>
      <c r="CO8" s="722"/>
      <c r="CP8" s="584"/>
      <c r="CQ8" s="214"/>
      <c r="CR8" s="578"/>
      <c r="CS8" s="164"/>
    </row>
    <row r="9" spans="1:127" ht="59.25" customHeight="1">
      <c r="A9" s="715" t="s">
        <v>75</v>
      </c>
      <c r="B9" s="96" t="s">
        <v>76</v>
      </c>
      <c r="C9" s="174"/>
      <c r="D9" s="103"/>
      <c r="E9" s="146"/>
      <c r="F9" s="633"/>
      <c r="G9" s="632"/>
      <c r="H9" s="289"/>
      <c r="I9" s="633">
        <v>5</v>
      </c>
      <c r="J9" s="632" t="s">
        <v>74</v>
      </c>
      <c r="K9" s="289"/>
      <c r="L9" s="633"/>
      <c r="M9" s="632"/>
      <c r="N9" s="289"/>
      <c r="O9" s="633"/>
      <c r="P9" s="632"/>
      <c r="Q9" s="289"/>
      <c r="R9" s="633"/>
      <c r="S9" s="632"/>
      <c r="T9" s="289"/>
      <c r="U9" s="633"/>
      <c r="V9" s="632"/>
      <c r="W9" s="289"/>
      <c r="X9" s="633">
        <v>5</v>
      </c>
      <c r="Y9" s="632" t="s">
        <v>74</v>
      </c>
      <c r="Z9" s="289"/>
      <c r="AA9" s="633">
        <v>3</v>
      </c>
      <c r="AB9" s="632" t="s">
        <v>74</v>
      </c>
      <c r="AC9" s="289"/>
      <c r="AD9" s="633"/>
      <c r="AE9" s="632"/>
      <c r="AF9" s="190"/>
      <c r="AG9" s="39">
        <v>5</v>
      </c>
      <c r="AH9" s="632" t="s">
        <v>74</v>
      </c>
      <c r="AI9" s="190"/>
      <c r="AJ9" s="703">
        <v>3</v>
      </c>
      <c r="AK9" s="632" t="s">
        <v>74</v>
      </c>
      <c r="AL9" s="289"/>
      <c r="AM9" s="633"/>
      <c r="AN9" s="632"/>
      <c r="AO9" s="289"/>
      <c r="AP9" s="633"/>
      <c r="AQ9" s="632"/>
      <c r="AR9" s="289"/>
      <c r="AS9" s="633"/>
      <c r="AT9" s="632"/>
      <c r="AU9" s="632"/>
      <c r="AV9" s="632">
        <v>5</v>
      </c>
      <c r="AW9" s="632" t="s">
        <v>74</v>
      </c>
      <c r="AX9" s="289"/>
      <c r="AY9" s="633"/>
      <c r="AZ9" s="632"/>
      <c r="BA9" s="289"/>
      <c r="BB9" s="633"/>
      <c r="BC9" s="632"/>
      <c r="BD9" s="289"/>
      <c r="BE9" s="633"/>
      <c r="BF9" s="632"/>
      <c r="BG9" s="289"/>
      <c r="BH9" s="633"/>
      <c r="BI9" s="632"/>
      <c r="BJ9" s="289"/>
      <c r="BK9" s="633"/>
      <c r="BL9" s="632"/>
      <c r="BM9" s="289"/>
      <c r="BN9" s="633"/>
      <c r="BO9" s="632"/>
      <c r="BP9" s="289"/>
      <c r="BQ9" s="633">
        <v>1</v>
      </c>
      <c r="BR9" s="632" t="s">
        <v>73</v>
      </c>
      <c r="BS9" s="289"/>
      <c r="BT9" s="154">
        <v>3</v>
      </c>
      <c r="BU9" s="632" t="s">
        <v>73</v>
      </c>
      <c r="BV9" s="289"/>
      <c r="BW9" s="633">
        <v>3</v>
      </c>
      <c r="BX9" s="632" t="s">
        <v>73</v>
      </c>
      <c r="BY9" s="289"/>
      <c r="BZ9" s="633"/>
      <c r="CA9" s="632"/>
      <c r="CB9" s="289"/>
      <c r="CC9" s="633">
        <v>1</v>
      </c>
      <c r="CD9" s="632" t="s">
        <v>73</v>
      </c>
      <c r="CE9" s="289"/>
      <c r="CF9" s="154">
        <v>3</v>
      </c>
      <c r="CG9" s="632" t="s">
        <v>74</v>
      </c>
      <c r="CH9" s="289"/>
      <c r="CI9" s="633"/>
      <c r="CJ9" s="632"/>
      <c r="CK9" s="289"/>
      <c r="CL9" s="633"/>
      <c r="CM9" s="632"/>
      <c r="CN9" s="289"/>
      <c r="CO9" s="633"/>
      <c r="CP9" s="632"/>
      <c r="CQ9" s="190"/>
      <c r="CR9" s="233"/>
      <c r="CS9" s="68"/>
    </row>
    <row r="10" spans="1:127" ht="67.5" customHeight="1">
      <c r="A10" s="715" t="s">
        <v>77</v>
      </c>
      <c r="B10" s="301" t="s">
        <v>78</v>
      </c>
      <c r="C10" s="174"/>
      <c r="D10" s="103"/>
      <c r="E10" s="146"/>
      <c r="F10" s="633"/>
      <c r="G10" s="632"/>
      <c r="H10" s="289"/>
      <c r="I10" s="633"/>
      <c r="J10" s="632"/>
      <c r="K10" s="289"/>
      <c r="L10" s="633"/>
      <c r="M10" s="632"/>
      <c r="N10" s="289"/>
      <c r="O10" s="633"/>
      <c r="P10" s="632"/>
      <c r="Q10" s="289"/>
      <c r="R10" s="633"/>
      <c r="S10" s="632"/>
      <c r="T10" s="433"/>
      <c r="U10" s="720"/>
      <c r="V10" s="632"/>
      <c r="W10" s="433"/>
      <c r="X10" s="633"/>
      <c r="Y10" s="289"/>
      <c r="Z10" s="630"/>
      <c r="AA10" s="633"/>
      <c r="AB10" s="632"/>
      <c r="AC10" s="289"/>
      <c r="AD10" s="633"/>
      <c r="AE10" s="632"/>
      <c r="AF10" s="108"/>
      <c r="AG10" s="39">
        <v>5</v>
      </c>
      <c r="AH10" s="632" t="s">
        <v>74</v>
      </c>
      <c r="AI10" s="190"/>
      <c r="AJ10" s="703">
        <v>5</v>
      </c>
      <c r="AK10" s="632" t="s">
        <v>74</v>
      </c>
      <c r="AL10" s="289"/>
      <c r="AM10" s="633">
        <v>5</v>
      </c>
      <c r="AN10" s="632" t="s">
        <v>74</v>
      </c>
      <c r="AO10" s="289"/>
      <c r="AP10" s="633">
        <v>5</v>
      </c>
      <c r="AQ10" s="632" t="s">
        <v>74</v>
      </c>
      <c r="AR10" s="289"/>
      <c r="AS10" s="633">
        <v>5</v>
      </c>
      <c r="AT10" s="632" t="s">
        <v>74</v>
      </c>
      <c r="AU10" s="632"/>
      <c r="AV10" s="632">
        <v>4</v>
      </c>
      <c r="AW10" s="632" t="s">
        <v>74</v>
      </c>
      <c r="AX10" s="289"/>
      <c r="AY10" s="633"/>
      <c r="AZ10" s="632"/>
      <c r="BA10" s="289"/>
      <c r="BB10" s="633">
        <v>4</v>
      </c>
      <c r="BC10" s="632" t="s">
        <v>74</v>
      </c>
      <c r="BD10" s="289"/>
      <c r="BE10" s="633"/>
      <c r="BF10" s="632"/>
      <c r="BG10" s="289"/>
      <c r="BH10" s="633">
        <v>5</v>
      </c>
      <c r="BI10" s="632" t="s">
        <v>74</v>
      </c>
      <c r="BJ10" s="289"/>
      <c r="BK10" s="633"/>
      <c r="BL10" s="632"/>
      <c r="BM10" s="289"/>
      <c r="BN10" s="633">
        <v>5</v>
      </c>
      <c r="BO10" s="632" t="s">
        <v>74</v>
      </c>
      <c r="BP10" s="289"/>
      <c r="BQ10" s="633">
        <v>1</v>
      </c>
      <c r="BR10" s="632" t="s">
        <v>73</v>
      </c>
      <c r="BS10" s="289"/>
      <c r="BT10" s="633"/>
      <c r="BU10" s="632"/>
      <c r="BV10" s="289"/>
      <c r="BW10" s="633">
        <v>5</v>
      </c>
      <c r="BX10" s="632" t="s">
        <v>74</v>
      </c>
      <c r="BY10" s="289"/>
      <c r="BZ10" s="633"/>
      <c r="CA10" s="632"/>
      <c r="CB10" s="289"/>
      <c r="CC10" s="633">
        <v>1</v>
      </c>
      <c r="CD10" s="632" t="s">
        <v>73</v>
      </c>
      <c r="CE10" s="289"/>
      <c r="CF10" s="633"/>
      <c r="CG10" s="632"/>
      <c r="CH10" s="289"/>
      <c r="CI10" s="633"/>
      <c r="CJ10" s="632"/>
      <c r="CK10" s="289"/>
      <c r="CL10" s="633"/>
      <c r="CM10" s="632"/>
      <c r="CN10" s="289"/>
      <c r="CO10" s="633"/>
      <c r="CP10" s="632"/>
      <c r="CQ10" s="190"/>
      <c r="CR10" s="233"/>
      <c r="CS10" s="68"/>
    </row>
    <row r="11" spans="1:127" ht="65.25" customHeight="1">
      <c r="A11" s="715" t="s">
        <v>79</v>
      </c>
      <c r="B11" s="672" t="s">
        <v>80</v>
      </c>
      <c r="C11" s="174"/>
      <c r="D11" s="103"/>
      <c r="E11" s="146"/>
      <c r="F11" s="633"/>
      <c r="G11" s="632"/>
      <c r="H11" s="289"/>
      <c r="I11" s="633"/>
      <c r="J11" s="632"/>
      <c r="K11" s="289"/>
      <c r="L11" s="633"/>
      <c r="M11" s="632"/>
      <c r="N11" s="289"/>
      <c r="O11" s="633"/>
      <c r="P11" s="632"/>
      <c r="Q11" s="289"/>
      <c r="R11" s="633">
        <v>3</v>
      </c>
      <c r="S11" s="632" t="s">
        <v>74</v>
      </c>
      <c r="T11" s="433"/>
      <c r="U11" s="720"/>
      <c r="V11" s="632"/>
      <c r="W11" s="433"/>
      <c r="X11" s="633">
        <v>3</v>
      </c>
      <c r="Y11" s="632" t="s">
        <v>74</v>
      </c>
      <c r="Z11" s="289"/>
      <c r="AA11" s="633">
        <v>5</v>
      </c>
      <c r="AB11" s="632" t="s">
        <v>74</v>
      </c>
      <c r="AC11" s="289"/>
      <c r="AD11" s="633"/>
      <c r="AE11" s="632"/>
      <c r="AF11" s="108"/>
      <c r="AG11" s="39">
        <v>5</v>
      </c>
      <c r="AH11" s="632" t="s">
        <v>74</v>
      </c>
      <c r="AI11" s="190"/>
      <c r="AJ11" s="703">
        <v>5</v>
      </c>
      <c r="AK11" s="632" t="s">
        <v>74</v>
      </c>
      <c r="AL11" s="289"/>
      <c r="AM11" s="633">
        <v>3</v>
      </c>
      <c r="AN11" s="632" t="s">
        <v>73</v>
      </c>
      <c r="AO11" s="289"/>
      <c r="AP11" s="633"/>
      <c r="AQ11" s="632"/>
      <c r="AR11" s="289"/>
      <c r="AS11" s="633">
        <v>1</v>
      </c>
      <c r="AT11" s="632" t="s">
        <v>73</v>
      </c>
      <c r="AU11" s="632"/>
      <c r="AV11" s="632">
        <v>5</v>
      </c>
      <c r="AW11" s="632" t="s">
        <v>74</v>
      </c>
      <c r="AX11" s="289"/>
      <c r="AY11" s="633"/>
      <c r="AZ11" s="632"/>
      <c r="BA11" s="289"/>
      <c r="BB11" s="154">
        <v>3</v>
      </c>
      <c r="BC11" s="632" t="s">
        <v>74</v>
      </c>
      <c r="BD11" s="289"/>
      <c r="BE11" s="633"/>
      <c r="BF11" s="632"/>
      <c r="BG11" s="289"/>
      <c r="BH11" s="633">
        <v>5</v>
      </c>
      <c r="BI11" s="632" t="s">
        <v>74</v>
      </c>
      <c r="BJ11" s="289"/>
      <c r="BK11" s="633">
        <v>3</v>
      </c>
      <c r="BL11" s="632" t="s">
        <v>73</v>
      </c>
      <c r="BM11" s="289"/>
      <c r="BN11" s="633">
        <v>3</v>
      </c>
      <c r="BO11" s="632" t="s">
        <v>74</v>
      </c>
      <c r="BP11" s="289"/>
      <c r="BQ11" s="633">
        <v>1</v>
      </c>
      <c r="BR11" s="632" t="s">
        <v>73</v>
      </c>
      <c r="BS11" s="289"/>
      <c r="BT11" s="633"/>
      <c r="BU11" s="632"/>
      <c r="BV11" s="289"/>
      <c r="BW11" s="633">
        <v>5</v>
      </c>
      <c r="BX11" s="632" t="s">
        <v>74</v>
      </c>
      <c r="BY11" s="289"/>
      <c r="BZ11" s="633"/>
      <c r="CA11" s="632"/>
      <c r="CB11" s="289"/>
      <c r="CC11" s="633">
        <v>3</v>
      </c>
      <c r="CD11" s="632" t="s">
        <v>74</v>
      </c>
      <c r="CE11" s="289"/>
      <c r="CF11" s="633"/>
      <c r="CG11" s="632"/>
      <c r="CH11" s="289"/>
      <c r="CI11" s="633"/>
      <c r="CJ11" s="632"/>
      <c r="CK11" s="289"/>
      <c r="CL11" s="633"/>
      <c r="CM11" s="632"/>
      <c r="CN11" s="289"/>
      <c r="CO11" s="633"/>
      <c r="CP11" s="632"/>
      <c r="CQ11" s="190"/>
      <c r="CR11" s="233"/>
      <c r="CS11" s="68"/>
    </row>
    <row r="12" spans="1:127" ht="65.25" customHeight="1">
      <c r="A12" s="715" t="s">
        <v>81</v>
      </c>
      <c r="B12" s="672" t="s">
        <v>338</v>
      </c>
      <c r="C12" s="174"/>
      <c r="D12" s="103"/>
      <c r="E12" s="146"/>
      <c r="F12" s="633"/>
      <c r="G12" s="632"/>
      <c r="H12" s="289"/>
      <c r="I12" s="633"/>
      <c r="J12" s="632"/>
      <c r="K12" s="289"/>
      <c r="L12" s="633">
        <v>5</v>
      </c>
      <c r="M12" s="632" t="s">
        <v>74</v>
      </c>
      <c r="N12" s="289"/>
      <c r="O12" s="633"/>
      <c r="P12" s="632"/>
      <c r="Q12" s="289"/>
      <c r="R12" s="633">
        <v>4</v>
      </c>
      <c r="S12" s="632" t="s">
        <v>74</v>
      </c>
      <c r="T12" s="433"/>
      <c r="U12" s="720">
        <v>5</v>
      </c>
      <c r="V12" s="632" t="s">
        <v>74</v>
      </c>
      <c r="W12" s="433"/>
      <c r="X12" s="633">
        <v>1</v>
      </c>
      <c r="Y12" s="632" t="s">
        <v>73</v>
      </c>
      <c r="Z12" s="289"/>
      <c r="AA12" s="633">
        <v>5</v>
      </c>
      <c r="AB12" s="632" t="s">
        <v>74</v>
      </c>
      <c r="AC12" s="289"/>
      <c r="AD12" s="633">
        <v>4</v>
      </c>
      <c r="AE12" s="632" t="s">
        <v>74</v>
      </c>
      <c r="AF12" s="108"/>
      <c r="AG12" s="39">
        <v>5</v>
      </c>
      <c r="AH12" s="632" t="s">
        <v>74</v>
      </c>
      <c r="AI12" s="190"/>
      <c r="AJ12" s="703">
        <v>5</v>
      </c>
      <c r="AK12" s="632" t="s">
        <v>74</v>
      </c>
      <c r="AL12" s="289"/>
      <c r="AM12" s="633">
        <v>3</v>
      </c>
      <c r="AN12" s="632" t="s">
        <v>74</v>
      </c>
      <c r="AO12" s="289"/>
      <c r="AP12" s="633"/>
      <c r="AQ12" s="632"/>
      <c r="AR12" s="289"/>
      <c r="AS12" s="633">
        <v>3</v>
      </c>
      <c r="AT12" s="632" t="s">
        <v>74</v>
      </c>
      <c r="AU12" s="632"/>
      <c r="AV12" s="632">
        <v>5</v>
      </c>
      <c r="AW12" s="632" t="s">
        <v>74</v>
      </c>
      <c r="AX12" s="289"/>
      <c r="AY12" s="633"/>
      <c r="AZ12" s="632"/>
      <c r="BA12" s="289"/>
      <c r="BB12" s="633">
        <v>2</v>
      </c>
      <c r="BC12" s="632" t="s">
        <v>73</v>
      </c>
      <c r="BD12" s="289"/>
      <c r="BE12" s="633">
        <v>3</v>
      </c>
      <c r="BF12" s="632" t="s">
        <v>74</v>
      </c>
      <c r="BG12" s="289"/>
      <c r="BH12" s="633">
        <v>1</v>
      </c>
      <c r="BI12" s="632" t="s">
        <v>73</v>
      </c>
      <c r="BJ12" s="289"/>
      <c r="BK12" s="633">
        <v>1</v>
      </c>
      <c r="BL12" s="632" t="s">
        <v>73</v>
      </c>
      <c r="BM12" s="289"/>
      <c r="BN12" s="633">
        <v>3</v>
      </c>
      <c r="BO12" s="632" t="s">
        <v>74</v>
      </c>
      <c r="BP12" s="289"/>
      <c r="BQ12" s="633">
        <v>2</v>
      </c>
      <c r="BR12" s="632" t="s">
        <v>73</v>
      </c>
      <c r="BS12" s="289"/>
      <c r="BT12" s="633"/>
      <c r="BU12" s="632"/>
      <c r="BV12" s="289"/>
      <c r="BW12" s="633">
        <v>3</v>
      </c>
      <c r="BX12" s="632" t="s">
        <v>73</v>
      </c>
      <c r="BY12" s="289"/>
      <c r="BZ12" s="633"/>
      <c r="CA12" s="632"/>
      <c r="CB12" s="289"/>
      <c r="CC12" s="633">
        <v>5</v>
      </c>
      <c r="CD12" s="632" t="s">
        <v>74</v>
      </c>
      <c r="CE12" s="289"/>
      <c r="CF12" s="633">
        <v>3</v>
      </c>
      <c r="CG12" s="632" t="s">
        <v>73</v>
      </c>
      <c r="CH12" s="289"/>
      <c r="CI12" s="633"/>
      <c r="CJ12" s="632"/>
      <c r="CK12" s="289"/>
      <c r="CL12" s="633"/>
      <c r="CM12" s="632"/>
      <c r="CN12" s="289"/>
      <c r="CO12" s="633"/>
      <c r="CP12" s="632"/>
      <c r="CQ12" s="190"/>
      <c r="CR12" s="233"/>
      <c r="CS12" s="68"/>
    </row>
    <row r="13" spans="1:127" ht="65.25" customHeight="1">
      <c r="A13" s="715" t="s">
        <v>83</v>
      </c>
      <c r="B13" s="672" t="s">
        <v>84</v>
      </c>
      <c r="C13" s="174"/>
      <c r="D13" s="103"/>
      <c r="E13" s="146"/>
      <c r="F13" s="633"/>
      <c r="G13" s="632"/>
      <c r="H13" s="289"/>
      <c r="I13" s="633">
        <v>5</v>
      </c>
      <c r="J13" s="632" t="s">
        <v>74</v>
      </c>
      <c r="K13" s="289"/>
      <c r="L13" s="633">
        <v>5</v>
      </c>
      <c r="M13" s="632" t="s">
        <v>74</v>
      </c>
      <c r="N13" s="289"/>
      <c r="O13" s="633"/>
      <c r="P13" s="632"/>
      <c r="Q13" s="289"/>
      <c r="R13" s="633">
        <v>3</v>
      </c>
      <c r="S13" s="632" t="s">
        <v>74</v>
      </c>
      <c r="T13" s="433"/>
      <c r="U13" s="720"/>
      <c r="V13" s="632"/>
      <c r="W13" s="433"/>
      <c r="X13" s="633">
        <v>1</v>
      </c>
      <c r="Y13" s="632" t="s">
        <v>73</v>
      </c>
      <c r="Z13" s="289"/>
      <c r="AA13" s="633">
        <v>4</v>
      </c>
      <c r="AB13" s="632" t="s">
        <v>74</v>
      </c>
      <c r="AC13" s="289"/>
      <c r="AD13" s="633">
        <v>4</v>
      </c>
      <c r="AE13" s="632" t="s">
        <v>74</v>
      </c>
      <c r="AF13" s="108"/>
      <c r="AG13" s="39">
        <v>5</v>
      </c>
      <c r="AH13" s="632" t="s">
        <v>74</v>
      </c>
      <c r="AI13" s="190"/>
      <c r="AJ13" s="703">
        <v>5</v>
      </c>
      <c r="AK13" s="632" t="s">
        <v>74</v>
      </c>
      <c r="AL13" s="289"/>
      <c r="AM13" s="633">
        <v>1</v>
      </c>
      <c r="AN13" s="632" t="s">
        <v>73</v>
      </c>
      <c r="AO13" s="289"/>
      <c r="AP13" s="633"/>
      <c r="AQ13" s="632"/>
      <c r="AR13" s="289"/>
      <c r="AS13" s="633">
        <v>1</v>
      </c>
      <c r="AT13" s="632" t="s">
        <v>73</v>
      </c>
      <c r="AU13" s="632"/>
      <c r="AV13" s="632">
        <v>2</v>
      </c>
      <c r="AW13" s="632" t="s">
        <v>73</v>
      </c>
      <c r="AX13" s="289"/>
      <c r="AY13" s="633"/>
      <c r="AZ13" s="632"/>
      <c r="BA13" s="289"/>
      <c r="BB13" s="633">
        <v>2</v>
      </c>
      <c r="BC13" s="632" t="s">
        <v>73</v>
      </c>
      <c r="BD13" s="289"/>
      <c r="BE13" s="633"/>
      <c r="BF13" s="632"/>
      <c r="BG13" s="289"/>
      <c r="BH13" s="633">
        <v>1</v>
      </c>
      <c r="BI13" s="632" t="s">
        <v>73</v>
      </c>
      <c r="BJ13" s="289"/>
      <c r="BK13" s="633"/>
      <c r="BL13" s="632"/>
      <c r="BM13" s="289"/>
      <c r="BN13" s="633">
        <v>3</v>
      </c>
      <c r="BO13" s="632" t="s">
        <v>74</v>
      </c>
      <c r="BP13" s="289"/>
      <c r="BQ13" s="633">
        <v>3</v>
      </c>
      <c r="BR13" s="632" t="s">
        <v>73</v>
      </c>
      <c r="BS13" s="289"/>
      <c r="BT13" s="633"/>
      <c r="BU13" s="632"/>
      <c r="BV13" s="289"/>
      <c r="BW13" s="633">
        <v>2</v>
      </c>
      <c r="BX13" s="632" t="s">
        <v>73</v>
      </c>
      <c r="BY13" s="289"/>
      <c r="BZ13" s="633"/>
      <c r="CA13" s="632"/>
      <c r="CB13" s="289"/>
      <c r="CC13" s="633">
        <v>3</v>
      </c>
      <c r="CD13" s="632" t="s">
        <v>74</v>
      </c>
      <c r="CE13" s="289"/>
      <c r="CF13" s="633"/>
      <c r="CG13" s="632"/>
      <c r="CH13" s="289"/>
      <c r="CI13" s="633"/>
      <c r="CJ13" s="632"/>
      <c r="CK13" s="289"/>
      <c r="CL13" s="633">
        <v>3</v>
      </c>
      <c r="CM13" s="632" t="s">
        <v>73</v>
      </c>
      <c r="CN13" s="289"/>
      <c r="CO13" s="633"/>
      <c r="CP13" s="632"/>
      <c r="CQ13" s="190"/>
      <c r="CR13" s="233"/>
      <c r="CS13" s="68"/>
    </row>
    <row r="14" spans="1:127" ht="65.25" customHeight="1">
      <c r="A14" s="715" t="s">
        <v>85</v>
      </c>
      <c r="B14" s="672" t="s">
        <v>86</v>
      </c>
      <c r="C14" s="174"/>
      <c r="D14" s="103"/>
      <c r="E14" s="146"/>
      <c r="F14" s="633"/>
      <c r="G14" s="632"/>
      <c r="H14" s="289"/>
      <c r="I14" s="633">
        <v>3</v>
      </c>
      <c r="J14" s="632" t="s">
        <v>73</v>
      </c>
      <c r="K14" s="289"/>
      <c r="L14" s="633">
        <v>3</v>
      </c>
      <c r="M14" s="632" t="s">
        <v>74</v>
      </c>
      <c r="N14" s="289"/>
      <c r="O14" s="633"/>
      <c r="P14" s="632"/>
      <c r="Q14" s="289"/>
      <c r="R14" s="633">
        <v>2</v>
      </c>
      <c r="S14" s="632" t="s">
        <v>74</v>
      </c>
      <c r="T14" s="433"/>
      <c r="U14" s="720"/>
      <c r="V14" s="632"/>
      <c r="W14" s="433"/>
      <c r="X14" s="633">
        <v>4</v>
      </c>
      <c r="Y14" s="632" t="s">
        <v>74</v>
      </c>
      <c r="Z14" s="289"/>
      <c r="AA14" s="633"/>
      <c r="AB14" s="632"/>
      <c r="AC14" s="289"/>
      <c r="AD14" s="633"/>
      <c r="AE14" s="632"/>
      <c r="AF14" s="108"/>
      <c r="AG14" s="39">
        <v>5</v>
      </c>
      <c r="AH14" s="632" t="s">
        <v>74</v>
      </c>
      <c r="AI14" s="190"/>
      <c r="AJ14" s="703">
        <v>3</v>
      </c>
      <c r="AK14" s="632" t="s">
        <v>73</v>
      </c>
      <c r="AL14" s="289"/>
      <c r="AM14" s="633"/>
      <c r="AN14" s="632"/>
      <c r="AO14" s="289"/>
      <c r="AP14" s="633"/>
      <c r="AQ14" s="632"/>
      <c r="AR14" s="289"/>
      <c r="AS14" s="633">
        <v>1</v>
      </c>
      <c r="AT14" s="632" t="s">
        <v>74</v>
      </c>
      <c r="AU14" s="632"/>
      <c r="AV14" s="632">
        <v>5</v>
      </c>
      <c r="AW14" s="632" t="s">
        <v>74</v>
      </c>
      <c r="AX14" s="289"/>
      <c r="AY14" s="633"/>
      <c r="AZ14" s="632"/>
      <c r="BA14" s="289"/>
      <c r="BB14" s="633">
        <v>4</v>
      </c>
      <c r="BC14" s="632" t="s">
        <v>73</v>
      </c>
      <c r="BD14" s="289"/>
      <c r="BE14" s="633"/>
      <c r="BF14" s="632"/>
      <c r="BG14" s="289"/>
      <c r="BH14" s="633">
        <v>3</v>
      </c>
      <c r="BI14" s="632" t="s">
        <v>74</v>
      </c>
      <c r="BJ14" s="289"/>
      <c r="BK14" s="633"/>
      <c r="BL14" s="632"/>
      <c r="BM14" s="289"/>
      <c r="BN14" s="633">
        <v>3</v>
      </c>
      <c r="BO14" s="632" t="s">
        <v>74</v>
      </c>
      <c r="BP14" s="289"/>
      <c r="BQ14" s="633">
        <v>1</v>
      </c>
      <c r="BR14" s="632" t="s">
        <v>73</v>
      </c>
      <c r="BS14" s="289"/>
      <c r="BT14" s="633"/>
      <c r="BU14" s="632"/>
      <c r="BV14" s="289"/>
      <c r="BW14" s="633">
        <v>3</v>
      </c>
      <c r="BX14" s="632" t="s">
        <v>74</v>
      </c>
      <c r="BY14" s="289" t="s">
        <v>87</v>
      </c>
      <c r="BZ14" s="633"/>
      <c r="CA14" s="632"/>
      <c r="CB14" s="289"/>
      <c r="CC14" s="633">
        <v>5</v>
      </c>
      <c r="CD14" s="632" t="s">
        <v>74</v>
      </c>
      <c r="CE14" s="289"/>
      <c r="CF14" s="633"/>
      <c r="CG14" s="632"/>
      <c r="CH14" s="289"/>
      <c r="CI14" s="633"/>
      <c r="CJ14" s="632"/>
      <c r="CK14" s="289"/>
      <c r="CL14" s="633"/>
      <c r="CM14" s="632"/>
      <c r="CN14" s="289"/>
      <c r="CO14" s="633"/>
      <c r="CP14" s="632"/>
      <c r="CQ14" s="190"/>
      <c r="CR14" s="233"/>
      <c r="CS14" s="68"/>
    </row>
    <row r="15" spans="1:127" ht="65.25" customHeight="1">
      <c r="A15" s="715" t="s">
        <v>88</v>
      </c>
      <c r="B15" s="672" t="s">
        <v>89</v>
      </c>
      <c r="C15" s="174"/>
      <c r="D15" s="103"/>
      <c r="E15" s="146"/>
      <c r="F15" s="633"/>
      <c r="G15" s="632"/>
      <c r="H15" s="289"/>
      <c r="I15" s="633"/>
      <c r="J15" s="632"/>
      <c r="K15" s="289"/>
      <c r="L15" s="633"/>
      <c r="M15" s="632"/>
      <c r="N15" s="289"/>
      <c r="O15" s="633"/>
      <c r="P15" s="632"/>
      <c r="Q15" s="289"/>
      <c r="R15" s="633">
        <v>2</v>
      </c>
      <c r="S15" s="632" t="s">
        <v>73</v>
      </c>
      <c r="T15" s="433"/>
      <c r="U15" s="720"/>
      <c r="V15" s="632"/>
      <c r="W15" s="433"/>
      <c r="X15" s="633">
        <v>1</v>
      </c>
      <c r="Y15" s="632" t="s">
        <v>73</v>
      </c>
      <c r="Z15" s="289"/>
      <c r="AA15" s="633">
        <v>4</v>
      </c>
      <c r="AB15" s="632" t="s">
        <v>74</v>
      </c>
      <c r="AC15" s="289"/>
      <c r="AD15" s="633"/>
      <c r="AE15" s="632"/>
      <c r="AF15" s="108"/>
      <c r="AG15" s="39">
        <v>4</v>
      </c>
      <c r="AH15" s="632" t="s">
        <v>74</v>
      </c>
      <c r="AI15" s="190"/>
      <c r="AJ15" s="703">
        <v>3</v>
      </c>
      <c r="AK15" s="632" t="s">
        <v>74</v>
      </c>
      <c r="AL15" s="289"/>
      <c r="AM15" s="633">
        <v>5</v>
      </c>
      <c r="AN15" s="632" t="s">
        <v>74</v>
      </c>
      <c r="AO15" s="289"/>
      <c r="AP15" s="633"/>
      <c r="AQ15" s="632"/>
      <c r="AR15" s="289"/>
      <c r="AS15" s="633">
        <v>1</v>
      </c>
      <c r="AT15" s="632" t="s">
        <v>73</v>
      </c>
      <c r="AU15" s="632"/>
      <c r="AV15" s="632">
        <v>4</v>
      </c>
      <c r="AW15" s="632" t="s">
        <v>74</v>
      </c>
      <c r="AX15" s="289"/>
      <c r="AY15" s="633"/>
      <c r="AZ15" s="632"/>
      <c r="BA15" s="289"/>
      <c r="BB15" s="633">
        <v>3</v>
      </c>
      <c r="BC15" s="632" t="s">
        <v>73</v>
      </c>
      <c r="BD15" s="289"/>
      <c r="BE15" s="633"/>
      <c r="BF15" s="632"/>
      <c r="BG15" s="289"/>
      <c r="BH15" s="633">
        <v>3</v>
      </c>
      <c r="BI15" s="632" t="s">
        <v>73</v>
      </c>
      <c r="BJ15" s="289"/>
      <c r="BK15" s="633"/>
      <c r="BL15" s="632"/>
      <c r="BM15" s="289"/>
      <c r="BN15" s="633"/>
      <c r="BO15" s="632"/>
      <c r="BP15" s="289"/>
      <c r="BQ15" s="633">
        <v>1</v>
      </c>
      <c r="BR15" s="632" t="s">
        <v>73</v>
      </c>
      <c r="BS15" s="289"/>
      <c r="BT15" s="633"/>
      <c r="BU15" s="632"/>
      <c r="BV15" s="289"/>
      <c r="BW15" s="633">
        <v>5</v>
      </c>
      <c r="BX15" s="632" t="s">
        <v>74</v>
      </c>
      <c r="BY15" s="289" t="s">
        <v>87</v>
      </c>
      <c r="BZ15" s="633"/>
      <c r="CA15" s="632"/>
      <c r="CB15" s="289"/>
      <c r="CC15" s="633">
        <v>3</v>
      </c>
      <c r="CD15" s="632" t="s">
        <v>74</v>
      </c>
      <c r="CE15" s="289"/>
      <c r="CF15" s="633">
        <v>5</v>
      </c>
      <c r="CG15" s="632" t="s">
        <v>73</v>
      </c>
      <c r="CH15" s="289"/>
      <c r="CI15" s="633"/>
      <c r="CJ15" s="632"/>
      <c r="CK15" s="289"/>
      <c r="CL15" s="633"/>
      <c r="CM15" s="632"/>
      <c r="CN15" s="289"/>
      <c r="CO15" s="633"/>
      <c r="CP15" s="632"/>
      <c r="CQ15" s="190"/>
      <c r="CR15" s="233"/>
      <c r="CS15" s="68"/>
    </row>
    <row r="16" spans="1:127" ht="65.25" customHeight="1">
      <c r="A16" s="715" t="s">
        <v>90</v>
      </c>
      <c r="B16" s="301" t="s">
        <v>91</v>
      </c>
      <c r="C16" s="174">
        <v>1</v>
      </c>
      <c r="D16" s="103" t="s">
        <v>73</v>
      </c>
      <c r="E16" s="146"/>
      <c r="F16" s="633"/>
      <c r="G16" s="632"/>
      <c r="H16" s="289"/>
      <c r="I16" s="633"/>
      <c r="J16" s="632"/>
      <c r="K16" s="289"/>
      <c r="L16" s="633"/>
      <c r="M16" s="632"/>
      <c r="N16" s="289"/>
      <c r="O16" s="633"/>
      <c r="P16" s="632"/>
      <c r="Q16" s="289"/>
      <c r="R16" s="633">
        <v>2</v>
      </c>
      <c r="S16" s="632" t="s">
        <v>74</v>
      </c>
      <c r="T16" s="433"/>
      <c r="U16" s="720"/>
      <c r="V16" s="632"/>
      <c r="W16" s="433"/>
      <c r="X16" s="633">
        <v>3</v>
      </c>
      <c r="Y16" s="632" t="s">
        <v>74</v>
      </c>
      <c r="Z16" s="289"/>
      <c r="AA16" s="633"/>
      <c r="AB16" s="632"/>
      <c r="AC16" s="289"/>
      <c r="AD16" s="633"/>
      <c r="AE16" s="632"/>
      <c r="AF16" s="108"/>
      <c r="AG16" s="39">
        <v>3</v>
      </c>
      <c r="AH16" s="632" t="s">
        <v>74</v>
      </c>
      <c r="AI16" s="190"/>
      <c r="AJ16" s="703">
        <v>1</v>
      </c>
      <c r="AK16" s="632" t="s">
        <v>73</v>
      </c>
      <c r="AL16" s="289"/>
      <c r="AM16" s="633">
        <v>1</v>
      </c>
      <c r="AN16" s="632" t="s">
        <v>74</v>
      </c>
      <c r="AO16" s="289"/>
      <c r="AP16" s="633"/>
      <c r="AQ16" s="632"/>
      <c r="AR16" s="289"/>
      <c r="AS16" s="633">
        <v>1</v>
      </c>
      <c r="AT16" s="632" t="s">
        <v>73</v>
      </c>
      <c r="AU16" s="632"/>
      <c r="AV16" s="632">
        <v>2</v>
      </c>
      <c r="AW16" s="632" t="s">
        <v>73</v>
      </c>
      <c r="AX16" s="289"/>
      <c r="AY16" s="633"/>
      <c r="AZ16" s="632"/>
      <c r="BA16" s="289"/>
      <c r="BB16" s="633">
        <v>2</v>
      </c>
      <c r="BC16" s="632" t="s">
        <v>73</v>
      </c>
      <c r="BD16" s="289"/>
      <c r="BE16" s="633"/>
      <c r="BF16" s="632"/>
      <c r="BG16" s="289"/>
      <c r="BH16" s="633">
        <v>5</v>
      </c>
      <c r="BI16" s="632" t="s">
        <v>73</v>
      </c>
      <c r="BJ16" s="289"/>
      <c r="BK16" s="633"/>
      <c r="BL16" s="632"/>
      <c r="BM16" s="289"/>
      <c r="BN16" s="633">
        <v>3</v>
      </c>
      <c r="BO16" s="632" t="s">
        <v>73</v>
      </c>
      <c r="BP16" s="289"/>
      <c r="BQ16" s="633">
        <v>2</v>
      </c>
      <c r="BR16" s="632" t="s">
        <v>73</v>
      </c>
      <c r="BS16" s="289"/>
      <c r="BT16" s="633">
        <v>3</v>
      </c>
      <c r="BU16" s="632" t="s">
        <v>74</v>
      </c>
      <c r="BV16" s="289"/>
      <c r="BW16" s="633">
        <v>3</v>
      </c>
      <c r="BX16" s="632" t="s">
        <v>74</v>
      </c>
      <c r="BY16" s="289" t="s">
        <v>87</v>
      </c>
      <c r="BZ16" s="633"/>
      <c r="CA16" s="632"/>
      <c r="CB16" s="289"/>
      <c r="CC16" s="633">
        <v>3</v>
      </c>
      <c r="CD16" s="632" t="s">
        <v>74</v>
      </c>
      <c r="CE16" s="289"/>
      <c r="CF16" s="633"/>
      <c r="CG16" s="632"/>
      <c r="CH16" s="289"/>
      <c r="CI16" s="633"/>
      <c r="CJ16" s="632"/>
      <c r="CK16" s="289"/>
      <c r="CL16" s="633"/>
      <c r="CM16" s="632"/>
      <c r="CN16" s="289"/>
      <c r="CO16" s="633" t="s">
        <v>74</v>
      </c>
      <c r="CP16" s="632" t="s">
        <v>92</v>
      </c>
      <c r="CQ16" s="190"/>
      <c r="CR16" s="233"/>
      <c r="CS16" s="68"/>
    </row>
    <row r="17" spans="1:121" ht="65.25" customHeight="1">
      <c r="A17" s="715" t="s">
        <v>93</v>
      </c>
      <c r="B17" s="301" t="s">
        <v>94</v>
      </c>
      <c r="C17" s="174"/>
      <c r="D17" s="103"/>
      <c r="E17" s="146"/>
      <c r="F17" s="633"/>
      <c r="G17" s="632"/>
      <c r="H17" s="289"/>
      <c r="I17" s="633"/>
      <c r="J17" s="632"/>
      <c r="K17" s="289"/>
      <c r="L17" s="633">
        <v>5</v>
      </c>
      <c r="M17" s="632" t="s">
        <v>74</v>
      </c>
      <c r="N17" s="289"/>
      <c r="O17" s="633"/>
      <c r="P17" s="632"/>
      <c r="Q17" s="289"/>
      <c r="R17" s="633"/>
      <c r="S17" s="632"/>
      <c r="T17" s="433"/>
      <c r="U17" s="720"/>
      <c r="V17" s="632"/>
      <c r="W17" s="433"/>
      <c r="X17" s="633">
        <v>1</v>
      </c>
      <c r="Y17" s="632" t="s">
        <v>73</v>
      </c>
      <c r="Z17" s="289"/>
      <c r="AA17" s="633">
        <v>5</v>
      </c>
      <c r="AB17" s="632" t="s">
        <v>74</v>
      </c>
      <c r="AC17" s="289"/>
      <c r="AD17" s="633">
        <v>2</v>
      </c>
      <c r="AE17" s="632" t="s">
        <v>74</v>
      </c>
      <c r="AF17" s="108"/>
      <c r="AG17" s="39">
        <v>5</v>
      </c>
      <c r="AH17" s="632" t="s">
        <v>74</v>
      </c>
      <c r="AI17" s="190"/>
      <c r="AJ17" s="703">
        <v>5</v>
      </c>
      <c r="AK17" s="632" t="s">
        <v>74</v>
      </c>
      <c r="AL17" s="289"/>
      <c r="AM17" s="633">
        <v>1</v>
      </c>
      <c r="AN17" s="632" t="s">
        <v>73</v>
      </c>
      <c r="AO17" s="289"/>
      <c r="AP17" s="633"/>
      <c r="AQ17" s="632"/>
      <c r="AR17" s="289"/>
      <c r="AS17" s="633">
        <v>5</v>
      </c>
      <c r="AT17" s="632" t="s">
        <v>74</v>
      </c>
      <c r="AU17" s="632"/>
      <c r="AV17" s="632">
        <v>5</v>
      </c>
      <c r="AW17" s="632" t="s">
        <v>74</v>
      </c>
      <c r="AX17" s="289"/>
      <c r="AY17" s="633"/>
      <c r="AZ17" s="632"/>
      <c r="BA17" s="289"/>
      <c r="BB17" s="633">
        <v>5</v>
      </c>
      <c r="BC17" s="632" t="s">
        <v>74</v>
      </c>
      <c r="BD17" s="289"/>
      <c r="BE17" s="633"/>
      <c r="BF17" s="632"/>
      <c r="BG17" s="289"/>
      <c r="BH17" s="633">
        <v>5</v>
      </c>
      <c r="BI17" s="632" t="s">
        <v>74</v>
      </c>
      <c r="BJ17" s="289"/>
      <c r="BK17" s="633"/>
      <c r="BL17" s="632"/>
      <c r="BM17" s="289"/>
      <c r="BN17" s="633">
        <v>5</v>
      </c>
      <c r="BO17" s="632" t="s">
        <v>74</v>
      </c>
      <c r="BP17" s="289" t="s">
        <v>74</v>
      </c>
      <c r="BQ17" s="633">
        <v>2</v>
      </c>
      <c r="BR17" s="632" t="s">
        <v>73</v>
      </c>
      <c r="BS17" s="289"/>
      <c r="BT17" s="633"/>
      <c r="BU17" s="632"/>
      <c r="BV17" s="289"/>
      <c r="BW17" s="633">
        <v>5</v>
      </c>
      <c r="BX17" s="632" t="s">
        <v>74</v>
      </c>
      <c r="BY17" s="289" t="s">
        <v>87</v>
      </c>
      <c r="BZ17" s="633"/>
      <c r="CA17" s="632"/>
      <c r="CB17" s="289"/>
      <c r="CC17" s="633">
        <v>3</v>
      </c>
      <c r="CD17" s="632" t="s">
        <v>74</v>
      </c>
      <c r="CE17" s="289"/>
      <c r="CF17" s="633">
        <v>5</v>
      </c>
      <c r="CG17" s="632" t="s">
        <v>73</v>
      </c>
      <c r="CH17" s="289"/>
      <c r="CI17" s="633">
        <v>5</v>
      </c>
      <c r="CJ17" s="632" t="s">
        <v>74</v>
      </c>
      <c r="CK17" s="289"/>
      <c r="CL17" s="633"/>
      <c r="CM17" s="632"/>
      <c r="CN17" s="289"/>
      <c r="CO17" s="633"/>
      <c r="CP17" s="632"/>
      <c r="CQ17" s="190"/>
      <c r="CR17" s="233"/>
      <c r="CS17" s="68"/>
    </row>
    <row r="18" spans="1:121" ht="17.25" customHeight="1">
      <c r="A18" s="68"/>
      <c r="B18" s="155" t="s">
        <v>95</v>
      </c>
      <c r="C18" s="334"/>
      <c r="D18" s="581"/>
      <c r="E18" s="171"/>
      <c r="F18" s="177"/>
      <c r="G18" s="142"/>
      <c r="H18" s="599"/>
      <c r="I18" s="177"/>
      <c r="J18" s="142"/>
      <c r="K18" s="599"/>
      <c r="L18" s="177"/>
      <c r="M18" s="142"/>
      <c r="N18" s="599"/>
      <c r="O18" s="177"/>
      <c r="P18" s="142"/>
      <c r="Q18" s="599"/>
      <c r="R18" s="177"/>
      <c r="S18" s="142"/>
      <c r="T18" s="620"/>
      <c r="U18" s="28"/>
      <c r="V18" s="142"/>
      <c r="W18" s="620"/>
      <c r="X18" s="177"/>
      <c r="Y18" s="142"/>
      <c r="Z18" s="599"/>
      <c r="AA18" s="177"/>
      <c r="AB18" s="142"/>
      <c r="AC18" s="599"/>
      <c r="AD18" s="177"/>
      <c r="AE18" s="142"/>
      <c r="AF18" s="658"/>
      <c r="AG18" s="511"/>
      <c r="AH18" s="142"/>
      <c r="AI18" s="273"/>
      <c r="AJ18" s="511"/>
      <c r="AK18" s="142"/>
      <c r="AL18" s="599"/>
      <c r="AM18" s="177"/>
      <c r="AN18" s="142"/>
      <c r="AO18" s="599"/>
      <c r="AP18" s="177"/>
      <c r="AQ18" s="142"/>
      <c r="AR18" s="599"/>
      <c r="AS18" s="177"/>
      <c r="AT18" s="142"/>
      <c r="AU18" s="142"/>
      <c r="AV18" s="142"/>
      <c r="AW18" s="142"/>
      <c r="AX18" s="599"/>
      <c r="AY18" s="177"/>
      <c r="AZ18" s="142"/>
      <c r="BA18" s="599"/>
      <c r="BB18" s="177"/>
      <c r="BC18" s="142"/>
      <c r="BD18" s="599"/>
      <c r="BE18" s="177"/>
      <c r="BF18" s="142"/>
      <c r="BG18" s="599"/>
      <c r="BH18" s="177"/>
      <c r="BI18" s="142"/>
      <c r="BJ18" s="599"/>
      <c r="BK18" s="177"/>
      <c r="BL18" s="142"/>
      <c r="BM18" s="599"/>
      <c r="BN18" s="177"/>
      <c r="BO18" s="142"/>
      <c r="BP18" s="599"/>
      <c r="BQ18" s="177"/>
      <c r="BR18" s="142"/>
      <c r="BS18" s="599"/>
      <c r="BT18" s="177"/>
      <c r="BU18" s="142"/>
      <c r="BV18" s="599"/>
      <c r="BW18" s="177"/>
      <c r="BX18" s="142"/>
      <c r="BY18" s="599"/>
      <c r="BZ18" s="177"/>
      <c r="CA18" s="142"/>
      <c r="CB18" s="599"/>
      <c r="CC18" s="177"/>
      <c r="CD18" s="142"/>
      <c r="CE18" s="599"/>
      <c r="CF18" s="177"/>
      <c r="CG18" s="142"/>
      <c r="CH18" s="599"/>
      <c r="CI18" s="177"/>
      <c r="CJ18" s="142"/>
      <c r="CK18" s="599"/>
      <c r="CL18" s="177"/>
      <c r="CM18" s="142"/>
      <c r="CN18" s="599"/>
      <c r="CO18" s="177"/>
      <c r="CP18" s="142"/>
      <c r="CQ18" s="273"/>
      <c r="CR18" s="233"/>
      <c r="CS18" s="68"/>
    </row>
    <row r="19" spans="1:121" ht="29.25" customHeight="1">
      <c r="A19" s="68"/>
      <c r="B19" s="43" t="s">
        <v>96</v>
      </c>
      <c r="C19" s="199"/>
      <c r="D19" s="344"/>
      <c r="E19" s="253"/>
      <c r="F19" s="136"/>
      <c r="G19" s="161"/>
      <c r="H19" s="265"/>
      <c r="I19" s="136"/>
      <c r="J19" s="161"/>
      <c r="K19" s="265"/>
      <c r="L19" s="136"/>
      <c r="M19" s="161"/>
      <c r="N19" s="265"/>
      <c r="O19" s="136"/>
      <c r="P19" s="161"/>
      <c r="Q19" s="265"/>
      <c r="R19" s="136"/>
      <c r="S19" s="161"/>
      <c r="T19" s="514"/>
      <c r="U19" s="533"/>
      <c r="V19" s="161"/>
      <c r="W19" s="514"/>
      <c r="X19" s="136"/>
      <c r="Y19" s="161"/>
      <c r="Z19" s="265"/>
      <c r="AA19" s="136"/>
      <c r="AB19" s="161"/>
      <c r="AC19" s="265"/>
      <c r="AD19" s="136"/>
      <c r="AE19" s="161"/>
      <c r="AF19" s="185"/>
      <c r="AG19" s="150"/>
      <c r="AH19" s="161"/>
      <c r="AI19" s="335"/>
      <c r="AJ19" s="150"/>
      <c r="AK19" s="161"/>
      <c r="AL19" s="265"/>
      <c r="AM19" s="136"/>
      <c r="AN19" s="161"/>
      <c r="AO19" s="265"/>
      <c r="AP19" s="136"/>
      <c r="AQ19" s="161"/>
      <c r="AR19" s="265"/>
      <c r="AS19" s="136"/>
      <c r="AT19" s="161"/>
      <c r="AU19" s="161"/>
      <c r="AV19" s="161"/>
      <c r="AW19" s="161"/>
      <c r="AX19" s="265"/>
      <c r="AY19" s="136"/>
      <c r="AZ19" s="161"/>
      <c r="BA19" s="265"/>
      <c r="BB19" s="136"/>
      <c r="BC19" s="161"/>
      <c r="BD19" s="265"/>
      <c r="BE19" s="136"/>
      <c r="BF19" s="161"/>
      <c r="BG19" s="265"/>
      <c r="BH19" s="136"/>
      <c r="BI19" s="161"/>
      <c r="BJ19" s="265"/>
      <c r="BK19" s="136"/>
      <c r="BL19" s="161"/>
      <c r="BM19" s="265"/>
      <c r="BN19" s="136"/>
      <c r="BO19" s="161"/>
      <c r="BP19" s="265"/>
      <c r="BQ19" s="136"/>
      <c r="BR19" s="161"/>
      <c r="BS19" s="265"/>
      <c r="BT19" s="136"/>
      <c r="BU19" s="161"/>
      <c r="BV19" s="265"/>
      <c r="BW19" s="136"/>
      <c r="BX19" s="161"/>
      <c r="BY19" s="265"/>
      <c r="BZ19" s="136"/>
      <c r="CA19" s="161"/>
      <c r="CB19" s="265"/>
      <c r="CC19" s="136"/>
      <c r="CD19" s="161"/>
      <c r="CE19" s="265"/>
      <c r="CF19" s="136"/>
      <c r="CG19" s="161"/>
      <c r="CH19" s="265"/>
      <c r="CI19" s="136"/>
      <c r="CJ19" s="161"/>
      <c r="CK19" s="265"/>
      <c r="CL19" s="136"/>
      <c r="CM19" s="161"/>
      <c r="CN19" s="265"/>
      <c r="CO19" s="136"/>
      <c r="CP19" s="161"/>
      <c r="CQ19" s="335"/>
      <c r="CR19" s="233"/>
      <c r="CS19" s="68"/>
    </row>
    <row r="20" spans="1:121" ht="65.25" customHeight="1">
      <c r="A20" s="715" t="s">
        <v>97</v>
      </c>
      <c r="B20" s="301" t="s">
        <v>98</v>
      </c>
      <c r="C20" s="174"/>
      <c r="D20" s="103"/>
      <c r="E20" s="146"/>
      <c r="F20" s="633"/>
      <c r="G20" s="632"/>
      <c r="H20" s="289"/>
      <c r="I20" s="633"/>
      <c r="J20" s="632"/>
      <c r="K20" s="289"/>
      <c r="L20" s="633">
        <v>3</v>
      </c>
      <c r="M20" s="632" t="s">
        <v>74</v>
      </c>
      <c r="N20" s="289"/>
      <c r="O20" s="633">
        <v>3</v>
      </c>
      <c r="P20" s="632" t="s">
        <v>74</v>
      </c>
      <c r="Q20" s="289"/>
      <c r="R20" s="633">
        <v>3</v>
      </c>
      <c r="S20" s="632" t="s">
        <v>74</v>
      </c>
      <c r="T20" s="433"/>
      <c r="U20" s="720"/>
      <c r="V20" s="632"/>
      <c r="W20" s="433"/>
      <c r="X20" s="633">
        <v>3</v>
      </c>
      <c r="Y20" s="632" t="s">
        <v>74</v>
      </c>
      <c r="Z20" s="289"/>
      <c r="AA20" s="633">
        <v>5</v>
      </c>
      <c r="AB20" s="632" t="s">
        <v>74</v>
      </c>
      <c r="AC20" s="289"/>
      <c r="AD20" s="633"/>
      <c r="AE20" s="632"/>
      <c r="AF20" s="108"/>
      <c r="AG20" s="39">
        <v>5</v>
      </c>
      <c r="AH20" s="632" t="s">
        <v>74</v>
      </c>
      <c r="AI20" s="190"/>
      <c r="AJ20" s="703">
        <v>5</v>
      </c>
      <c r="AK20" s="632" t="s">
        <v>74</v>
      </c>
      <c r="AL20" s="289"/>
      <c r="AM20" s="633">
        <v>1</v>
      </c>
      <c r="AN20" s="632" t="s">
        <v>73</v>
      </c>
      <c r="AO20" s="289"/>
      <c r="AP20" s="633"/>
      <c r="AQ20" s="632"/>
      <c r="AR20" s="289"/>
      <c r="AS20" s="633">
        <v>5</v>
      </c>
      <c r="AT20" s="632" t="s">
        <v>74</v>
      </c>
      <c r="AU20" s="632"/>
      <c r="AV20" s="632">
        <v>5</v>
      </c>
      <c r="AW20" s="632" t="s">
        <v>74</v>
      </c>
      <c r="AX20" s="289"/>
      <c r="AY20" s="633"/>
      <c r="AZ20" s="632"/>
      <c r="BA20" s="289"/>
      <c r="BB20" s="633">
        <v>5</v>
      </c>
      <c r="BC20" s="632" t="s">
        <v>99</v>
      </c>
      <c r="BD20" s="289"/>
      <c r="BE20" s="633">
        <v>3</v>
      </c>
      <c r="BF20" s="632" t="s">
        <v>73</v>
      </c>
      <c r="BG20" s="289"/>
      <c r="BH20" s="633">
        <v>5</v>
      </c>
      <c r="BI20" s="632" t="s">
        <v>74</v>
      </c>
      <c r="BJ20" s="289"/>
      <c r="BK20" s="633"/>
      <c r="BL20" s="632"/>
      <c r="BM20" s="289"/>
      <c r="BN20" s="633">
        <v>5</v>
      </c>
      <c r="BO20" s="632" t="s">
        <v>74</v>
      </c>
      <c r="BP20" s="289"/>
      <c r="BQ20" s="633">
        <v>1</v>
      </c>
      <c r="BR20" s="632" t="s">
        <v>73</v>
      </c>
      <c r="BS20" s="289"/>
      <c r="BT20" s="633"/>
      <c r="BU20" s="632"/>
      <c r="BV20" s="289"/>
      <c r="BW20" s="633">
        <v>5</v>
      </c>
      <c r="BX20" s="632" t="s">
        <v>74</v>
      </c>
      <c r="BY20" s="289" t="s">
        <v>87</v>
      </c>
      <c r="BZ20" s="633"/>
      <c r="CA20" s="632"/>
      <c r="CB20" s="289"/>
      <c r="CC20" s="633">
        <v>3</v>
      </c>
      <c r="CD20" s="632" t="s">
        <v>74</v>
      </c>
      <c r="CE20" s="289"/>
      <c r="CF20" s="633">
        <v>5</v>
      </c>
      <c r="CG20" s="632" t="s">
        <v>73</v>
      </c>
      <c r="CH20" s="289"/>
      <c r="CI20" s="633">
        <v>5</v>
      </c>
      <c r="CJ20" s="632" t="s">
        <v>74</v>
      </c>
      <c r="CK20" s="289"/>
      <c r="CL20" s="633"/>
      <c r="CM20" s="632"/>
      <c r="CN20" s="289"/>
      <c r="CO20" s="633"/>
      <c r="CP20" s="632"/>
      <c r="CQ20" s="190"/>
      <c r="CR20" s="233"/>
      <c r="CS20" s="68"/>
    </row>
    <row r="21" spans="1:121" ht="65.25" customHeight="1">
      <c r="A21" s="715" t="s">
        <v>100</v>
      </c>
      <c r="B21" s="301" t="s">
        <v>101</v>
      </c>
      <c r="C21" s="174">
        <v>4</v>
      </c>
      <c r="D21" s="103" t="s">
        <v>74</v>
      </c>
      <c r="E21" s="146"/>
      <c r="F21" s="633"/>
      <c r="G21" s="632"/>
      <c r="H21" s="289"/>
      <c r="I21" s="633">
        <v>5</v>
      </c>
      <c r="J21" s="632" t="s">
        <v>74</v>
      </c>
      <c r="K21" s="289"/>
      <c r="L21" s="633">
        <v>3</v>
      </c>
      <c r="M21" s="632" t="s">
        <v>73</v>
      </c>
      <c r="N21" s="289"/>
      <c r="O21" s="633">
        <v>3</v>
      </c>
      <c r="P21" s="632" t="s">
        <v>73</v>
      </c>
      <c r="Q21" s="289"/>
      <c r="R21" s="633">
        <v>3</v>
      </c>
      <c r="S21" s="632" t="s">
        <v>73</v>
      </c>
      <c r="T21" s="433"/>
      <c r="U21" s="720"/>
      <c r="V21" s="632"/>
      <c r="W21" s="433"/>
      <c r="X21" s="633">
        <v>3</v>
      </c>
      <c r="Y21" s="632" t="s">
        <v>74</v>
      </c>
      <c r="Z21" s="289"/>
      <c r="AA21" s="633">
        <v>3</v>
      </c>
      <c r="AB21" s="632" t="s">
        <v>74</v>
      </c>
      <c r="AC21" s="289"/>
      <c r="AD21" s="633"/>
      <c r="AE21" s="632"/>
      <c r="AF21" s="108"/>
      <c r="AG21" s="39">
        <v>5</v>
      </c>
      <c r="AH21" s="632" t="s">
        <v>74</v>
      </c>
      <c r="AI21" s="190"/>
      <c r="AJ21" s="703">
        <v>5</v>
      </c>
      <c r="AK21" s="632" t="s">
        <v>74</v>
      </c>
      <c r="AL21" s="289"/>
      <c r="AM21" s="633"/>
      <c r="AN21" s="632"/>
      <c r="AO21" s="289"/>
      <c r="AP21" s="633"/>
      <c r="AQ21" s="632"/>
      <c r="AR21" s="289"/>
      <c r="AS21" s="633">
        <v>3</v>
      </c>
      <c r="AT21" s="632" t="s">
        <v>74</v>
      </c>
      <c r="AU21" s="632"/>
      <c r="AV21" s="632">
        <v>2</v>
      </c>
      <c r="AW21" s="632" t="s">
        <v>73</v>
      </c>
      <c r="AX21" s="289"/>
      <c r="AY21" s="633"/>
      <c r="AZ21" s="632"/>
      <c r="BA21" s="289"/>
      <c r="BB21" s="633">
        <v>5</v>
      </c>
      <c r="BC21" s="632" t="s">
        <v>74</v>
      </c>
      <c r="BD21" s="289"/>
      <c r="BE21" s="633"/>
      <c r="BF21" s="632"/>
      <c r="BG21" s="289"/>
      <c r="BH21" s="633">
        <v>5</v>
      </c>
      <c r="BI21" s="632" t="s">
        <v>74</v>
      </c>
      <c r="BJ21" s="289"/>
      <c r="BK21" s="633"/>
      <c r="BL21" s="632"/>
      <c r="BM21" s="289"/>
      <c r="BN21" s="633">
        <v>5</v>
      </c>
      <c r="BO21" s="632" t="s">
        <v>74</v>
      </c>
      <c r="BP21" s="289"/>
      <c r="BQ21" s="633">
        <v>1</v>
      </c>
      <c r="BR21" s="632" t="s">
        <v>73</v>
      </c>
      <c r="BS21" s="289"/>
      <c r="BT21" s="633"/>
      <c r="BU21" s="632"/>
      <c r="BV21" s="289"/>
      <c r="BW21" s="633">
        <v>4</v>
      </c>
      <c r="BX21" s="632" t="s">
        <v>74</v>
      </c>
      <c r="BY21" s="289" t="s">
        <v>87</v>
      </c>
      <c r="BZ21" s="633"/>
      <c r="CA21" s="632"/>
      <c r="CB21" s="289"/>
      <c r="CC21" s="633">
        <v>3</v>
      </c>
      <c r="CD21" s="632" t="s">
        <v>73</v>
      </c>
      <c r="CE21" s="289"/>
      <c r="CF21" s="633">
        <v>5</v>
      </c>
      <c r="CG21" s="632" t="s">
        <v>73</v>
      </c>
      <c r="CH21" s="289"/>
      <c r="CI21" s="633">
        <v>5</v>
      </c>
      <c r="CJ21" s="632" t="s">
        <v>74</v>
      </c>
      <c r="CK21" s="289"/>
      <c r="CL21" s="633"/>
      <c r="CM21" s="632"/>
      <c r="CN21" s="289"/>
      <c r="CO21" s="633"/>
      <c r="CP21" s="632"/>
      <c r="CQ21" s="190"/>
      <c r="CR21" s="233"/>
      <c r="CS21" s="68"/>
    </row>
    <row r="22" spans="1:121" ht="65.25" customHeight="1">
      <c r="A22" s="715" t="s">
        <v>102</v>
      </c>
      <c r="B22" s="672" t="s">
        <v>103</v>
      </c>
      <c r="C22" s="174"/>
      <c r="D22" s="103"/>
      <c r="E22" s="146"/>
      <c r="F22" s="633"/>
      <c r="G22" s="632"/>
      <c r="H22" s="289"/>
      <c r="I22" s="633">
        <v>2</v>
      </c>
      <c r="J22" s="632" t="s">
        <v>73</v>
      </c>
      <c r="K22" s="289"/>
      <c r="L22" s="633"/>
      <c r="M22" s="632"/>
      <c r="N22" s="289"/>
      <c r="O22" s="633">
        <v>3</v>
      </c>
      <c r="P22" s="632" t="s">
        <v>74</v>
      </c>
      <c r="Q22" s="289"/>
      <c r="R22" s="633">
        <v>3</v>
      </c>
      <c r="S22" s="632" t="s">
        <v>74</v>
      </c>
      <c r="T22" s="433"/>
      <c r="U22" s="720"/>
      <c r="V22" s="632"/>
      <c r="W22" s="433"/>
      <c r="X22" s="633">
        <v>1</v>
      </c>
      <c r="Y22" s="632" t="s">
        <v>73</v>
      </c>
      <c r="Z22" s="289"/>
      <c r="AA22" s="633">
        <v>5</v>
      </c>
      <c r="AB22" s="632" t="s">
        <v>74</v>
      </c>
      <c r="AC22" s="289"/>
      <c r="AD22" s="633"/>
      <c r="AE22" s="632"/>
      <c r="AF22" s="108"/>
      <c r="AG22" s="39">
        <v>5</v>
      </c>
      <c r="AH22" s="632" t="s">
        <v>74</v>
      </c>
      <c r="AI22" s="190"/>
      <c r="AJ22" s="703">
        <v>5</v>
      </c>
      <c r="AK22" s="632" t="s">
        <v>74</v>
      </c>
      <c r="AL22" s="289"/>
      <c r="AM22" s="633">
        <v>1</v>
      </c>
      <c r="AN22" s="632" t="s">
        <v>73</v>
      </c>
      <c r="AO22" s="289"/>
      <c r="AP22" s="633"/>
      <c r="AQ22" s="632"/>
      <c r="AR22" s="289"/>
      <c r="AS22" s="633">
        <v>3</v>
      </c>
      <c r="AT22" s="632" t="s">
        <v>74</v>
      </c>
      <c r="AU22" s="632"/>
      <c r="AV22" s="632">
        <v>5</v>
      </c>
      <c r="AW22" s="632" t="s">
        <v>74</v>
      </c>
      <c r="AX22" s="289"/>
      <c r="AY22" s="633"/>
      <c r="AZ22" s="632"/>
      <c r="BA22" s="289"/>
      <c r="BB22" s="633">
        <v>5</v>
      </c>
      <c r="BC22" s="632" t="s">
        <v>73</v>
      </c>
      <c r="BD22" s="289"/>
      <c r="BE22" s="633"/>
      <c r="BF22" s="632"/>
      <c r="BG22" s="289"/>
      <c r="BH22" s="633">
        <v>3</v>
      </c>
      <c r="BI22" s="632" t="s">
        <v>73</v>
      </c>
      <c r="BJ22" s="289"/>
      <c r="BK22" s="633">
        <v>3</v>
      </c>
      <c r="BL22" s="632" t="s">
        <v>73</v>
      </c>
      <c r="BM22" s="289"/>
      <c r="BN22" s="633">
        <v>3</v>
      </c>
      <c r="BO22" s="632" t="s">
        <v>73</v>
      </c>
      <c r="BP22" s="289"/>
      <c r="BQ22" s="633">
        <v>1</v>
      </c>
      <c r="BR22" s="632" t="s">
        <v>73</v>
      </c>
      <c r="BS22" s="289"/>
      <c r="BT22" s="633"/>
      <c r="BU22" s="632"/>
      <c r="BV22" s="289"/>
      <c r="BW22" s="633">
        <v>3</v>
      </c>
      <c r="BX22" s="632" t="s">
        <v>73</v>
      </c>
      <c r="BY22" s="289" t="s">
        <v>87</v>
      </c>
      <c r="BZ22" s="633"/>
      <c r="CA22" s="632"/>
      <c r="CB22" s="289"/>
      <c r="CC22" s="633">
        <v>3</v>
      </c>
      <c r="CD22" s="632" t="s">
        <v>74</v>
      </c>
      <c r="CE22" s="289"/>
      <c r="CF22" s="633">
        <v>5</v>
      </c>
      <c r="CG22" s="632" t="s">
        <v>73</v>
      </c>
      <c r="CH22" s="289"/>
      <c r="CI22" s="633">
        <v>5</v>
      </c>
      <c r="CJ22" s="632" t="s">
        <v>73</v>
      </c>
      <c r="CK22" s="289"/>
      <c r="CL22" s="633"/>
      <c r="CM22" s="632"/>
      <c r="CN22" s="289"/>
      <c r="CO22" s="633"/>
      <c r="CP22" s="632"/>
      <c r="CQ22" s="190"/>
      <c r="CR22" s="233"/>
      <c r="CS22" s="68"/>
    </row>
    <row r="23" spans="1:121" ht="65.25" customHeight="1">
      <c r="A23" s="715" t="s">
        <v>104</v>
      </c>
      <c r="B23" s="672" t="s">
        <v>105</v>
      </c>
      <c r="C23" s="174"/>
      <c r="D23" s="103"/>
      <c r="E23" s="146"/>
      <c r="F23" s="633"/>
      <c r="G23" s="632"/>
      <c r="H23" s="289"/>
      <c r="I23" s="633">
        <v>1</v>
      </c>
      <c r="J23" s="632" t="s">
        <v>73</v>
      </c>
      <c r="K23" s="289"/>
      <c r="L23" s="633"/>
      <c r="M23" s="632"/>
      <c r="N23" s="289"/>
      <c r="O23" s="633"/>
      <c r="P23" s="632"/>
      <c r="Q23" s="289"/>
      <c r="R23" s="633">
        <v>2</v>
      </c>
      <c r="S23" s="632" t="s">
        <v>73</v>
      </c>
      <c r="T23" s="433"/>
      <c r="U23" s="720"/>
      <c r="V23" s="632"/>
      <c r="W23" s="433"/>
      <c r="X23" s="633">
        <v>3</v>
      </c>
      <c r="Y23" s="632" t="s">
        <v>74</v>
      </c>
      <c r="Z23" s="289"/>
      <c r="AA23" s="633">
        <v>5</v>
      </c>
      <c r="AB23" s="632" t="s">
        <v>74</v>
      </c>
      <c r="AC23" s="289"/>
      <c r="AD23" s="633"/>
      <c r="AE23" s="632"/>
      <c r="AF23" s="108"/>
      <c r="AG23" s="39">
        <v>5</v>
      </c>
      <c r="AH23" s="632" t="s">
        <v>74</v>
      </c>
      <c r="AI23" s="190"/>
      <c r="AJ23" s="703">
        <v>5</v>
      </c>
      <c r="AK23" s="632" t="s">
        <v>74</v>
      </c>
      <c r="AL23" s="289"/>
      <c r="AM23" s="633">
        <v>1</v>
      </c>
      <c r="AN23" s="632" t="s">
        <v>73</v>
      </c>
      <c r="AO23" s="289"/>
      <c r="AP23" s="633"/>
      <c r="AQ23" s="632"/>
      <c r="AR23" s="289"/>
      <c r="AS23" s="633">
        <v>1</v>
      </c>
      <c r="AT23" s="632" t="s">
        <v>73</v>
      </c>
      <c r="AU23" s="632"/>
      <c r="AV23" s="632">
        <v>2</v>
      </c>
      <c r="AW23" s="632" t="s">
        <v>73</v>
      </c>
      <c r="AX23" s="289"/>
      <c r="AY23" s="633"/>
      <c r="AZ23" s="632"/>
      <c r="BA23" s="289"/>
      <c r="BB23" s="552">
        <v>5</v>
      </c>
      <c r="BC23" s="552" t="s">
        <v>74</v>
      </c>
      <c r="BD23" s="552"/>
      <c r="BE23" s="633"/>
      <c r="BF23" s="632"/>
      <c r="BG23" s="289"/>
      <c r="BH23" s="633">
        <v>5</v>
      </c>
      <c r="BI23" s="632" t="s">
        <v>74</v>
      </c>
      <c r="BJ23" s="289"/>
      <c r="BK23" s="633"/>
      <c r="BL23" s="632"/>
      <c r="BM23" s="289"/>
      <c r="BN23" s="633">
        <v>5</v>
      </c>
      <c r="BO23" s="632" t="s">
        <v>74</v>
      </c>
      <c r="BP23" s="289"/>
      <c r="BQ23" s="633">
        <v>1</v>
      </c>
      <c r="BR23" s="632" t="s">
        <v>73</v>
      </c>
      <c r="BS23" s="289"/>
      <c r="BT23" s="633"/>
      <c r="BU23" s="632"/>
      <c r="BV23" s="289"/>
      <c r="BW23" s="633">
        <v>5</v>
      </c>
      <c r="BX23" s="632" t="s">
        <v>74</v>
      </c>
      <c r="BY23" s="289" t="s">
        <v>87</v>
      </c>
      <c r="BZ23" s="633"/>
      <c r="CA23" s="632"/>
      <c r="CB23" s="289"/>
      <c r="CC23" s="633">
        <v>5</v>
      </c>
      <c r="CD23" s="632" t="s">
        <v>74</v>
      </c>
      <c r="CE23" s="289"/>
      <c r="CF23" s="633"/>
      <c r="CG23" s="632"/>
      <c r="CH23" s="289"/>
      <c r="CI23" s="633">
        <v>5</v>
      </c>
      <c r="CJ23" s="632" t="s">
        <v>73</v>
      </c>
      <c r="CK23" s="289"/>
      <c r="CL23" s="633"/>
      <c r="CM23" s="632"/>
      <c r="CN23" s="289"/>
      <c r="CO23" s="633"/>
      <c r="CP23" s="632"/>
      <c r="CQ23" s="190"/>
      <c r="CR23" s="233"/>
      <c r="CS23" s="68"/>
    </row>
    <row r="24" spans="1:121" ht="65.25" customHeight="1">
      <c r="A24" s="715" t="s">
        <v>106</v>
      </c>
      <c r="B24" s="672" t="s">
        <v>107</v>
      </c>
      <c r="C24" s="174"/>
      <c r="D24" s="103"/>
      <c r="E24" s="146"/>
      <c r="F24" s="633"/>
      <c r="G24" s="632"/>
      <c r="H24" s="289"/>
      <c r="I24" s="633">
        <v>1</v>
      </c>
      <c r="J24" s="632" t="s">
        <v>73</v>
      </c>
      <c r="K24" s="289"/>
      <c r="L24" s="633"/>
      <c r="M24" s="632"/>
      <c r="N24" s="289"/>
      <c r="O24" s="633"/>
      <c r="P24" s="632"/>
      <c r="Q24" s="289"/>
      <c r="R24" s="633"/>
      <c r="S24" s="632"/>
      <c r="T24" s="433"/>
      <c r="U24" s="720"/>
      <c r="V24" s="632"/>
      <c r="W24" s="433"/>
      <c r="X24" s="633">
        <v>1</v>
      </c>
      <c r="Y24" s="632" t="s">
        <v>73</v>
      </c>
      <c r="Z24" s="289"/>
      <c r="AA24" s="633">
        <v>4</v>
      </c>
      <c r="AB24" s="632" t="s">
        <v>74</v>
      </c>
      <c r="AC24" s="289"/>
      <c r="AD24" s="633"/>
      <c r="AE24" s="632"/>
      <c r="AF24" s="108"/>
      <c r="AG24" s="39">
        <v>5</v>
      </c>
      <c r="AH24" s="632" t="s">
        <v>74</v>
      </c>
      <c r="AI24" s="190"/>
      <c r="AJ24" s="703">
        <v>3</v>
      </c>
      <c r="AK24" s="632" t="s">
        <v>73</v>
      </c>
      <c r="AL24" s="289"/>
      <c r="AM24" s="633">
        <v>3</v>
      </c>
      <c r="AN24" s="632" t="s">
        <v>74</v>
      </c>
      <c r="AO24" s="289"/>
      <c r="AP24" s="633"/>
      <c r="AQ24" s="632"/>
      <c r="AR24" s="289"/>
      <c r="AS24" s="633">
        <v>3</v>
      </c>
      <c r="AT24" s="632" t="s">
        <v>74</v>
      </c>
      <c r="AU24" s="632"/>
      <c r="AV24" s="632">
        <v>2</v>
      </c>
      <c r="AW24" s="632" t="s">
        <v>74</v>
      </c>
      <c r="AX24" s="289"/>
      <c r="AY24" s="633"/>
      <c r="AZ24" s="632"/>
      <c r="BA24" s="289"/>
      <c r="BB24" s="633">
        <v>5</v>
      </c>
      <c r="BC24" s="632" t="s">
        <v>73</v>
      </c>
      <c r="BD24" s="289"/>
      <c r="BE24" s="633">
        <v>3</v>
      </c>
      <c r="BF24" s="632" t="s">
        <v>74</v>
      </c>
      <c r="BG24" s="289"/>
      <c r="BH24" s="633">
        <v>3</v>
      </c>
      <c r="BI24" s="632" t="s">
        <v>73</v>
      </c>
      <c r="BJ24" s="289"/>
      <c r="BK24" s="633"/>
      <c r="BL24" s="632"/>
      <c r="BM24" s="289"/>
      <c r="BN24" s="633">
        <v>3</v>
      </c>
      <c r="BO24" s="632" t="s">
        <v>73</v>
      </c>
      <c r="BP24" s="289"/>
      <c r="BQ24" s="633">
        <v>1</v>
      </c>
      <c r="BR24" s="632" t="s">
        <v>73</v>
      </c>
      <c r="BS24" s="289"/>
      <c r="BT24" s="633"/>
      <c r="BU24" s="632"/>
      <c r="BV24" s="289"/>
      <c r="BW24" s="633">
        <v>5</v>
      </c>
      <c r="BX24" s="632" t="s">
        <v>74</v>
      </c>
      <c r="BY24" s="289" t="s">
        <v>87</v>
      </c>
      <c r="BZ24" s="633"/>
      <c r="CA24" s="632"/>
      <c r="CB24" s="289"/>
      <c r="CC24" s="633">
        <v>3</v>
      </c>
      <c r="CD24" s="632" t="s">
        <v>74</v>
      </c>
      <c r="CE24" s="289"/>
      <c r="CF24" s="633">
        <v>5</v>
      </c>
      <c r="CG24" s="632" t="s">
        <v>73</v>
      </c>
      <c r="CH24" s="289"/>
      <c r="CI24" s="633">
        <v>5</v>
      </c>
      <c r="CJ24" s="632" t="s">
        <v>74</v>
      </c>
      <c r="CK24" s="289"/>
      <c r="CL24" s="633"/>
      <c r="CM24" s="632"/>
      <c r="CN24" s="289"/>
      <c r="CO24" s="633"/>
      <c r="CP24" s="632"/>
      <c r="CQ24" s="190"/>
      <c r="CR24" s="233"/>
      <c r="CS24" s="68"/>
    </row>
    <row r="25" spans="1:121" ht="65.25" customHeight="1">
      <c r="A25" s="715" t="s">
        <v>108</v>
      </c>
      <c r="B25" s="672" t="s">
        <v>109</v>
      </c>
      <c r="C25" s="174"/>
      <c r="D25" s="103"/>
      <c r="E25" s="146"/>
      <c r="F25" s="633"/>
      <c r="G25" s="632"/>
      <c r="H25" s="289"/>
      <c r="I25" s="633">
        <v>3</v>
      </c>
      <c r="J25" s="632" t="s">
        <v>74</v>
      </c>
      <c r="K25" s="289"/>
      <c r="L25" s="633">
        <v>3</v>
      </c>
      <c r="M25" s="632" t="s">
        <v>73</v>
      </c>
      <c r="N25" s="289"/>
      <c r="O25" s="633"/>
      <c r="P25" s="632"/>
      <c r="Q25" s="289"/>
      <c r="R25" s="633"/>
      <c r="S25" s="632"/>
      <c r="T25" s="433"/>
      <c r="U25" s="720">
        <v>3</v>
      </c>
      <c r="V25" s="632" t="s">
        <v>74</v>
      </c>
      <c r="W25" s="433"/>
      <c r="X25" s="633">
        <v>1</v>
      </c>
      <c r="Y25" s="632" t="s">
        <v>73</v>
      </c>
      <c r="Z25" s="289"/>
      <c r="AA25" s="633">
        <v>4</v>
      </c>
      <c r="AB25" s="632" t="s">
        <v>74</v>
      </c>
      <c r="AC25" s="289"/>
      <c r="AD25" s="633"/>
      <c r="AE25" s="632"/>
      <c r="AF25" s="108"/>
      <c r="AG25" s="39">
        <v>5</v>
      </c>
      <c r="AH25" s="632" t="s">
        <v>74</v>
      </c>
      <c r="AI25" s="190"/>
      <c r="AJ25" s="703">
        <v>5</v>
      </c>
      <c r="AK25" s="632" t="s">
        <v>74</v>
      </c>
      <c r="AL25" s="289"/>
      <c r="AM25" s="633">
        <v>1</v>
      </c>
      <c r="AN25" s="632" t="s">
        <v>73</v>
      </c>
      <c r="AO25" s="289"/>
      <c r="AP25" s="633"/>
      <c r="AQ25" s="632"/>
      <c r="AR25" s="289"/>
      <c r="AS25" s="633">
        <v>1</v>
      </c>
      <c r="AT25" s="632" t="s">
        <v>73</v>
      </c>
      <c r="AU25" s="632"/>
      <c r="AV25" s="632">
        <v>2</v>
      </c>
      <c r="AW25" s="632" t="s">
        <v>73</v>
      </c>
      <c r="AX25" s="289"/>
      <c r="AY25" s="633"/>
      <c r="AZ25" s="632"/>
      <c r="BA25" s="289"/>
      <c r="BB25" s="633">
        <v>5</v>
      </c>
      <c r="BC25" s="632" t="s">
        <v>74</v>
      </c>
      <c r="BD25" s="289"/>
      <c r="BE25" s="633"/>
      <c r="BF25" s="632"/>
      <c r="BG25" s="289"/>
      <c r="BH25" s="633">
        <v>5</v>
      </c>
      <c r="BI25" s="632" t="s">
        <v>74</v>
      </c>
      <c r="BJ25" s="289"/>
      <c r="BK25" s="633"/>
      <c r="BL25" s="632"/>
      <c r="BM25" s="289"/>
      <c r="BN25" s="633">
        <v>5</v>
      </c>
      <c r="BO25" s="632" t="s">
        <v>74</v>
      </c>
      <c r="BP25" s="289"/>
      <c r="BQ25" s="633">
        <v>1</v>
      </c>
      <c r="BR25" s="632" t="s">
        <v>73</v>
      </c>
      <c r="BS25" s="289"/>
      <c r="BT25" s="633"/>
      <c r="BU25" s="632"/>
      <c r="BV25" s="289"/>
      <c r="BW25" s="633">
        <v>5</v>
      </c>
      <c r="BX25" s="632" t="s">
        <v>74</v>
      </c>
      <c r="BY25" s="289" t="s">
        <v>87</v>
      </c>
      <c r="BZ25" s="633"/>
      <c r="CA25" s="632"/>
      <c r="CB25" s="289"/>
      <c r="CC25" s="633">
        <v>3</v>
      </c>
      <c r="CD25" s="632" t="s">
        <v>74</v>
      </c>
      <c r="CE25" s="289"/>
      <c r="CF25" s="633"/>
      <c r="CG25" s="632"/>
      <c r="CH25" s="289"/>
      <c r="CI25" s="633">
        <v>5</v>
      </c>
      <c r="CJ25" s="632" t="s">
        <v>74</v>
      </c>
      <c r="CK25" s="289"/>
      <c r="CL25" s="633"/>
      <c r="CM25" s="632"/>
      <c r="CN25" s="289"/>
      <c r="CO25" s="633"/>
      <c r="CP25" s="632"/>
      <c r="CQ25" s="190"/>
      <c r="CR25" s="233"/>
      <c r="CS25" s="68"/>
    </row>
    <row r="26" spans="1:121" ht="29.25" customHeight="1">
      <c r="A26" s="307"/>
      <c r="B26" s="43" t="s">
        <v>110</v>
      </c>
      <c r="C26" s="199"/>
      <c r="D26" s="344"/>
      <c r="E26" s="253"/>
      <c r="F26" s="136"/>
      <c r="G26" s="161"/>
      <c r="H26" s="265"/>
      <c r="I26" s="136"/>
      <c r="J26" s="161"/>
      <c r="K26" s="265"/>
      <c r="L26" s="136"/>
      <c r="M26" s="161"/>
      <c r="N26" s="265"/>
      <c r="O26" s="136"/>
      <c r="P26" s="161"/>
      <c r="Q26" s="265"/>
      <c r="R26" s="136"/>
      <c r="S26" s="161"/>
      <c r="T26" s="514"/>
      <c r="U26" s="533"/>
      <c r="V26" s="161"/>
      <c r="W26" s="514"/>
      <c r="X26" s="136"/>
      <c r="Y26" s="161"/>
      <c r="Z26" s="265"/>
      <c r="AA26" s="136"/>
      <c r="AB26" s="161"/>
      <c r="AC26" s="265"/>
      <c r="AD26" s="136"/>
      <c r="AE26" s="161"/>
      <c r="AF26" s="185"/>
      <c r="AG26" s="150"/>
      <c r="AH26" s="161"/>
      <c r="AI26" s="335"/>
      <c r="AJ26" s="150"/>
      <c r="AK26" s="161"/>
      <c r="AL26" s="265"/>
      <c r="AM26" s="136"/>
      <c r="AN26" s="161"/>
      <c r="AO26" s="265"/>
      <c r="AP26" s="136"/>
      <c r="AQ26" s="161"/>
      <c r="AR26" s="265"/>
      <c r="AS26" s="136"/>
      <c r="AT26" s="161"/>
      <c r="AU26" s="161"/>
      <c r="AV26" s="161"/>
      <c r="AW26" s="161"/>
      <c r="AX26" s="265"/>
      <c r="AY26" s="136"/>
      <c r="AZ26" s="161"/>
      <c r="BA26" s="265"/>
      <c r="BB26" s="136"/>
      <c r="BC26" s="161"/>
      <c r="BD26" s="265"/>
      <c r="BE26" s="136"/>
      <c r="BF26" s="161"/>
      <c r="BG26" s="265"/>
      <c r="BH26" s="136"/>
      <c r="BI26" s="161"/>
      <c r="BJ26" s="265"/>
      <c r="BK26" s="136"/>
      <c r="BL26" s="161"/>
      <c r="BM26" s="265"/>
      <c r="BN26" s="136"/>
      <c r="BO26" s="161"/>
      <c r="BP26" s="265"/>
      <c r="BQ26" s="136"/>
      <c r="BR26" s="161"/>
      <c r="BS26" s="265"/>
      <c r="BT26" s="136"/>
      <c r="BU26" s="161"/>
      <c r="BV26" s="265"/>
      <c r="BW26" s="136"/>
      <c r="BX26" s="161"/>
      <c r="BY26" s="265"/>
      <c r="BZ26" s="136"/>
      <c r="CA26" s="161"/>
      <c r="CB26" s="265"/>
      <c r="CC26" s="136"/>
      <c r="CD26" s="161"/>
      <c r="CE26" s="265"/>
      <c r="CF26" s="136"/>
      <c r="CG26" s="161"/>
      <c r="CH26" s="265"/>
      <c r="CI26" s="136"/>
      <c r="CJ26" s="161"/>
      <c r="CK26" s="265"/>
      <c r="CL26" s="136"/>
      <c r="CM26" s="161"/>
      <c r="CN26" s="265"/>
      <c r="CO26" s="136"/>
      <c r="CP26" s="161"/>
      <c r="CQ26" s="335"/>
      <c r="CR26" s="233"/>
      <c r="CS26" s="68"/>
    </row>
    <row r="27" spans="1:121" ht="65.25" customHeight="1">
      <c r="A27" s="715" t="s">
        <v>111</v>
      </c>
      <c r="B27" s="96" t="s">
        <v>112</v>
      </c>
      <c r="C27" s="174"/>
      <c r="D27" s="103"/>
      <c r="E27" s="146"/>
      <c r="F27" s="633"/>
      <c r="G27" s="632"/>
      <c r="H27" s="289"/>
      <c r="I27" s="633">
        <v>3</v>
      </c>
      <c r="J27" s="632" t="s">
        <v>74</v>
      </c>
      <c r="K27" s="289"/>
      <c r="L27" s="633">
        <v>1</v>
      </c>
      <c r="M27" s="632" t="s">
        <v>73</v>
      </c>
      <c r="N27" s="289"/>
      <c r="O27" s="633"/>
      <c r="P27" s="632"/>
      <c r="Q27" s="289"/>
      <c r="R27" s="633"/>
      <c r="S27" s="632"/>
      <c r="T27" s="433"/>
      <c r="U27" s="720"/>
      <c r="V27" s="632"/>
      <c r="W27" s="433"/>
      <c r="X27" s="633">
        <v>1</v>
      </c>
      <c r="Y27" s="632" t="s">
        <v>73</v>
      </c>
      <c r="Z27" s="289"/>
      <c r="AA27" s="633">
        <v>2</v>
      </c>
      <c r="AB27" s="632" t="s">
        <v>73</v>
      </c>
      <c r="AC27" s="289"/>
      <c r="AD27" s="633"/>
      <c r="AE27" s="632"/>
      <c r="AF27" s="108"/>
      <c r="AG27" s="39">
        <v>5</v>
      </c>
      <c r="AH27" s="632" t="s">
        <v>74</v>
      </c>
      <c r="AI27" s="190"/>
      <c r="AJ27" s="703">
        <v>3</v>
      </c>
      <c r="AK27" s="632" t="s">
        <v>74</v>
      </c>
      <c r="AL27" s="289"/>
      <c r="AM27" s="633">
        <v>1</v>
      </c>
      <c r="AN27" s="632" t="s">
        <v>73</v>
      </c>
      <c r="AO27" s="289"/>
      <c r="AP27" s="633"/>
      <c r="AQ27" s="632"/>
      <c r="AR27" s="289"/>
      <c r="AS27" s="633">
        <v>3</v>
      </c>
      <c r="AT27" s="632" t="s">
        <v>74</v>
      </c>
      <c r="AU27" s="632"/>
      <c r="AV27" s="632">
        <v>3</v>
      </c>
      <c r="AW27" s="632" t="s">
        <v>73</v>
      </c>
      <c r="AX27" s="289"/>
      <c r="AY27" s="633"/>
      <c r="AZ27" s="632"/>
      <c r="BA27" s="289"/>
      <c r="BB27" s="633">
        <v>4</v>
      </c>
      <c r="BC27" s="632" t="s">
        <v>73</v>
      </c>
      <c r="BD27" s="289"/>
      <c r="BE27" s="633"/>
      <c r="BF27" s="632"/>
      <c r="BG27" s="289"/>
      <c r="BH27" s="633">
        <v>3</v>
      </c>
      <c r="BI27" s="632" t="s">
        <v>73</v>
      </c>
      <c r="BJ27" s="289"/>
      <c r="BK27" s="633"/>
      <c r="BL27" s="632"/>
      <c r="BM27" s="289"/>
      <c r="BN27" s="633">
        <v>3</v>
      </c>
      <c r="BO27" s="632" t="s">
        <v>73</v>
      </c>
      <c r="BP27" s="289"/>
      <c r="BQ27" s="633">
        <v>1</v>
      </c>
      <c r="BR27" s="632" t="s">
        <v>73</v>
      </c>
      <c r="BS27" s="289"/>
      <c r="BT27" s="633"/>
      <c r="BU27" s="632"/>
      <c r="BV27" s="289"/>
      <c r="BW27" s="633">
        <v>3</v>
      </c>
      <c r="BX27" s="632" t="s">
        <v>73</v>
      </c>
      <c r="BY27" s="289" t="s">
        <v>87</v>
      </c>
      <c r="BZ27" s="633"/>
      <c r="CA27" s="632"/>
      <c r="CB27" s="289"/>
      <c r="CC27" s="633"/>
      <c r="CD27" s="632"/>
      <c r="CE27" s="289"/>
      <c r="CF27" s="633"/>
      <c r="CG27" s="632"/>
      <c r="CH27" s="289"/>
      <c r="CI27" s="633"/>
      <c r="CJ27" s="632"/>
      <c r="CK27" s="289"/>
      <c r="CL27" s="633"/>
      <c r="CM27" s="632"/>
      <c r="CN27" s="289"/>
      <c r="CO27" s="633"/>
      <c r="CP27" s="632"/>
      <c r="CQ27" s="190"/>
      <c r="CR27" s="233"/>
      <c r="CS27" s="68"/>
    </row>
    <row r="28" spans="1:121" ht="65.25" customHeight="1">
      <c r="A28" s="715" t="s">
        <v>113</v>
      </c>
      <c r="B28" s="301" t="s">
        <v>114</v>
      </c>
      <c r="C28" s="174"/>
      <c r="D28" s="103"/>
      <c r="E28" s="146"/>
      <c r="F28" s="633"/>
      <c r="G28" s="632"/>
      <c r="H28" s="289"/>
      <c r="I28" s="633">
        <v>1</v>
      </c>
      <c r="J28" s="632" t="s">
        <v>73</v>
      </c>
      <c r="K28" s="289"/>
      <c r="L28" s="633">
        <v>3</v>
      </c>
      <c r="M28" s="632" t="s">
        <v>73</v>
      </c>
      <c r="N28" s="289"/>
      <c r="O28" s="633"/>
      <c r="P28" s="632"/>
      <c r="Q28" s="289"/>
      <c r="R28" s="633">
        <v>2</v>
      </c>
      <c r="S28" s="632" t="s">
        <v>73</v>
      </c>
      <c r="T28" s="433"/>
      <c r="U28" s="720"/>
      <c r="V28" s="632"/>
      <c r="W28" s="433"/>
      <c r="X28" s="633">
        <v>1</v>
      </c>
      <c r="Y28" s="632" t="s">
        <v>73</v>
      </c>
      <c r="Z28" s="289"/>
      <c r="AA28" s="633">
        <v>3</v>
      </c>
      <c r="AB28" s="632" t="s">
        <v>73</v>
      </c>
      <c r="AC28" s="289"/>
      <c r="AD28" s="633"/>
      <c r="AE28" s="632"/>
      <c r="AF28" s="108"/>
      <c r="AG28" s="39">
        <v>5</v>
      </c>
      <c r="AH28" s="632" t="s">
        <v>74</v>
      </c>
      <c r="AI28" s="190"/>
      <c r="AJ28" s="703">
        <v>1</v>
      </c>
      <c r="AK28" s="632" t="s">
        <v>73</v>
      </c>
      <c r="AL28" s="289"/>
      <c r="AM28" s="633"/>
      <c r="AN28" s="632"/>
      <c r="AO28" s="289"/>
      <c r="AP28" s="633"/>
      <c r="AQ28" s="632"/>
      <c r="AR28" s="289"/>
      <c r="AS28" s="633">
        <v>1</v>
      </c>
      <c r="AT28" s="632" t="s">
        <v>73</v>
      </c>
      <c r="AU28" s="632"/>
      <c r="AV28" s="632">
        <v>2</v>
      </c>
      <c r="AW28" s="632" t="s">
        <v>74</v>
      </c>
      <c r="AX28" s="289"/>
      <c r="AY28" s="633"/>
      <c r="AZ28" s="632"/>
      <c r="BA28" s="289"/>
      <c r="BB28" s="633">
        <v>1</v>
      </c>
      <c r="BC28" s="632" t="s">
        <v>73</v>
      </c>
      <c r="BD28" s="289"/>
      <c r="BE28" s="633"/>
      <c r="BF28" s="632"/>
      <c r="BG28" s="289"/>
      <c r="BH28" s="633"/>
      <c r="BI28" s="632"/>
      <c r="BJ28" s="289"/>
      <c r="BK28" s="633"/>
      <c r="BL28" s="632"/>
      <c r="BM28" s="289"/>
      <c r="BN28" s="633"/>
      <c r="BO28" s="632"/>
      <c r="BP28" s="289"/>
      <c r="BQ28" s="633">
        <v>1</v>
      </c>
      <c r="BR28" s="632" t="s">
        <v>73</v>
      </c>
      <c r="BS28" s="289"/>
      <c r="BT28" s="633"/>
      <c r="BU28" s="632"/>
      <c r="BV28" s="289"/>
      <c r="BW28" s="633">
        <v>5</v>
      </c>
      <c r="BX28" s="632" t="s">
        <v>74</v>
      </c>
      <c r="BY28" s="289" t="s">
        <v>87</v>
      </c>
      <c r="BZ28" s="633"/>
      <c r="CA28" s="632"/>
      <c r="CB28" s="289"/>
      <c r="CC28" s="633">
        <v>5</v>
      </c>
      <c r="CD28" s="632" t="s">
        <v>73</v>
      </c>
      <c r="CE28" s="289"/>
      <c r="CF28" s="633"/>
      <c r="CG28" s="632"/>
      <c r="CH28" s="289"/>
      <c r="CI28" s="633">
        <v>5</v>
      </c>
      <c r="CJ28" s="632" t="s">
        <v>73</v>
      </c>
      <c r="CK28" s="289"/>
      <c r="CL28" s="633">
        <v>5</v>
      </c>
      <c r="CM28" s="632" t="s">
        <v>73</v>
      </c>
      <c r="CN28" s="289"/>
      <c r="CO28" s="633"/>
      <c r="CP28" s="632"/>
      <c r="CQ28" s="190"/>
      <c r="CR28" s="233"/>
      <c r="CS28" s="68"/>
    </row>
    <row r="29" spans="1:121" ht="65.25" customHeight="1">
      <c r="A29" s="715" t="s">
        <v>115</v>
      </c>
      <c r="B29" s="672" t="s">
        <v>116</v>
      </c>
      <c r="C29" s="174"/>
      <c r="D29" s="103"/>
      <c r="E29" s="146"/>
      <c r="F29" s="633"/>
      <c r="G29" s="632"/>
      <c r="H29" s="289"/>
      <c r="I29" s="633"/>
      <c r="J29" s="632"/>
      <c r="K29" s="289"/>
      <c r="L29" s="633">
        <v>5</v>
      </c>
      <c r="M29" s="632" t="s">
        <v>74</v>
      </c>
      <c r="N29" s="289"/>
      <c r="O29" s="633"/>
      <c r="P29" s="632"/>
      <c r="Q29" s="289"/>
      <c r="R29" s="633"/>
      <c r="S29" s="632"/>
      <c r="T29" s="433"/>
      <c r="U29" s="720"/>
      <c r="V29" s="632"/>
      <c r="W29" s="433"/>
      <c r="X29" s="633">
        <v>1</v>
      </c>
      <c r="Y29" s="632" t="s">
        <v>73</v>
      </c>
      <c r="Z29" s="289"/>
      <c r="AA29" s="633">
        <v>5</v>
      </c>
      <c r="AB29" s="632" t="s">
        <v>74</v>
      </c>
      <c r="AC29" s="289"/>
      <c r="AD29" s="633"/>
      <c r="AE29" s="632"/>
      <c r="AF29" s="108"/>
      <c r="AG29" s="39">
        <v>5</v>
      </c>
      <c r="AH29" s="632" t="s">
        <v>74</v>
      </c>
      <c r="AI29" s="190"/>
      <c r="AJ29" s="703">
        <v>5</v>
      </c>
      <c r="AK29" s="632" t="s">
        <v>74</v>
      </c>
      <c r="AL29" s="289"/>
      <c r="AM29" s="633">
        <v>5</v>
      </c>
      <c r="AN29" s="632" t="s">
        <v>74</v>
      </c>
      <c r="AO29" s="289"/>
      <c r="AP29" s="633"/>
      <c r="AQ29" s="632"/>
      <c r="AR29" s="289"/>
      <c r="AS29" s="633">
        <v>5</v>
      </c>
      <c r="AT29" s="632" t="s">
        <v>74</v>
      </c>
      <c r="AU29" s="632"/>
      <c r="AV29" s="632">
        <v>5</v>
      </c>
      <c r="AW29" s="632" t="s">
        <v>74</v>
      </c>
      <c r="AX29" s="289"/>
      <c r="AY29" s="633"/>
      <c r="AZ29" s="632"/>
      <c r="BA29" s="289"/>
      <c r="BB29" s="633">
        <v>5</v>
      </c>
      <c r="BC29" s="632" t="s">
        <v>74</v>
      </c>
      <c r="BD29" s="289"/>
      <c r="BE29" s="633"/>
      <c r="BF29" s="632"/>
      <c r="BG29" s="289"/>
      <c r="BH29" s="633">
        <v>5</v>
      </c>
      <c r="BI29" s="632" t="s">
        <v>74</v>
      </c>
      <c r="BJ29" s="289"/>
      <c r="BK29" s="633"/>
      <c r="BL29" s="632"/>
      <c r="BM29" s="289"/>
      <c r="BN29" s="633">
        <v>5</v>
      </c>
      <c r="BO29" s="632" t="s">
        <v>74</v>
      </c>
      <c r="BP29" s="289"/>
      <c r="BQ29" s="633">
        <v>1</v>
      </c>
      <c r="BR29" s="632" t="s">
        <v>73</v>
      </c>
      <c r="BS29" s="289"/>
      <c r="BT29" s="633"/>
      <c r="BU29" s="632"/>
      <c r="BV29" s="289"/>
      <c r="BW29" s="633">
        <v>5</v>
      </c>
      <c r="BX29" s="632" t="s">
        <v>74</v>
      </c>
      <c r="BY29" s="289" t="s">
        <v>87</v>
      </c>
      <c r="BZ29" s="633"/>
      <c r="CA29" s="632"/>
      <c r="CB29" s="289"/>
      <c r="CC29" s="633">
        <v>5</v>
      </c>
      <c r="CD29" s="632" t="s">
        <v>74</v>
      </c>
      <c r="CE29" s="289"/>
      <c r="CF29" s="633">
        <v>5</v>
      </c>
      <c r="CG29" s="632" t="s">
        <v>74</v>
      </c>
      <c r="CH29" s="289"/>
      <c r="CI29" s="633"/>
      <c r="CJ29" s="632"/>
      <c r="CK29" s="289"/>
      <c r="CL29" s="633"/>
      <c r="CM29" s="632"/>
      <c r="CN29" s="289"/>
      <c r="CO29" s="633"/>
      <c r="CP29" s="632"/>
      <c r="CQ29" s="190"/>
      <c r="CR29" s="233"/>
      <c r="CS29" s="68"/>
    </row>
    <row r="30" spans="1:121" ht="65.25" customHeight="1">
      <c r="A30" s="715" t="s">
        <v>117</v>
      </c>
      <c r="B30" s="301" t="s">
        <v>118</v>
      </c>
      <c r="C30" s="174"/>
      <c r="D30" s="103"/>
      <c r="E30" s="146"/>
      <c r="F30" s="633"/>
      <c r="G30" s="632"/>
      <c r="H30" s="289"/>
      <c r="I30" s="633"/>
      <c r="J30" s="632"/>
      <c r="K30" s="289"/>
      <c r="L30" s="633"/>
      <c r="M30" s="632"/>
      <c r="N30" s="289"/>
      <c r="O30" s="633"/>
      <c r="P30" s="632"/>
      <c r="Q30" s="289"/>
      <c r="R30" s="633"/>
      <c r="S30" s="632"/>
      <c r="T30" s="433"/>
      <c r="U30" s="720"/>
      <c r="V30" s="632"/>
      <c r="W30" s="433"/>
      <c r="X30" s="633">
        <v>1</v>
      </c>
      <c r="Y30" s="632" t="s">
        <v>73</v>
      </c>
      <c r="Z30" s="289"/>
      <c r="AA30" s="633"/>
      <c r="AB30" s="632"/>
      <c r="AC30" s="289"/>
      <c r="AD30" s="633"/>
      <c r="AE30" s="632"/>
      <c r="AF30" s="108"/>
      <c r="AG30" s="39">
        <v>5</v>
      </c>
      <c r="AH30" s="632" t="s">
        <v>74</v>
      </c>
      <c r="AI30" s="190"/>
      <c r="AJ30" s="703">
        <v>3</v>
      </c>
      <c r="AK30" s="632" t="s">
        <v>74</v>
      </c>
      <c r="AL30" s="289"/>
      <c r="AM30" s="633">
        <v>3</v>
      </c>
      <c r="AN30" s="632" t="s">
        <v>74</v>
      </c>
      <c r="AO30" s="289"/>
      <c r="AP30" s="633"/>
      <c r="AQ30" s="632"/>
      <c r="AR30" s="289"/>
      <c r="AS30" s="633">
        <v>3</v>
      </c>
      <c r="AT30" s="632" t="s">
        <v>74</v>
      </c>
      <c r="AU30" s="632"/>
      <c r="AV30" s="632">
        <v>1</v>
      </c>
      <c r="AW30" s="632" t="s">
        <v>73</v>
      </c>
      <c r="AX30" s="289"/>
      <c r="AY30" s="633"/>
      <c r="AZ30" s="632"/>
      <c r="BA30" s="289"/>
      <c r="BB30" s="633">
        <v>4</v>
      </c>
      <c r="BC30" s="632" t="s">
        <v>74</v>
      </c>
      <c r="BD30" s="289"/>
      <c r="BE30" s="633"/>
      <c r="BF30" s="632"/>
      <c r="BG30" s="289"/>
      <c r="BH30" s="633">
        <v>3</v>
      </c>
      <c r="BI30" s="632" t="s">
        <v>74</v>
      </c>
      <c r="BJ30" s="289"/>
      <c r="BK30" s="633"/>
      <c r="BL30" s="632"/>
      <c r="BM30" s="289"/>
      <c r="BN30" s="633">
        <v>3</v>
      </c>
      <c r="BO30" s="632" t="s">
        <v>74</v>
      </c>
      <c r="BP30" s="289"/>
      <c r="BQ30" s="633">
        <v>1</v>
      </c>
      <c r="BR30" s="632" t="s">
        <v>73</v>
      </c>
      <c r="BS30" s="289"/>
      <c r="BT30" s="633"/>
      <c r="BU30" s="632"/>
      <c r="BV30" s="289"/>
      <c r="BW30" s="633">
        <v>5</v>
      </c>
      <c r="BX30" s="632" t="s">
        <v>74</v>
      </c>
      <c r="BY30" s="289" t="s">
        <v>87</v>
      </c>
      <c r="BZ30" s="633"/>
      <c r="CA30" s="632"/>
      <c r="CB30" s="289"/>
      <c r="CC30" s="633">
        <v>3</v>
      </c>
      <c r="CD30" s="632" t="s">
        <v>74</v>
      </c>
      <c r="CE30" s="289"/>
      <c r="CF30" s="633">
        <v>5</v>
      </c>
      <c r="CG30" s="632" t="s">
        <v>74</v>
      </c>
      <c r="CH30" s="289"/>
      <c r="CI30" s="633"/>
      <c r="CJ30" s="632"/>
      <c r="CK30" s="289"/>
      <c r="CL30" s="633"/>
      <c r="CM30" s="632"/>
      <c r="CN30" s="289"/>
      <c r="CO30" s="633"/>
      <c r="CP30" s="632"/>
      <c r="CQ30" s="190"/>
      <c r="CR30" s="233"/>
      <c r="CS30" s="68"/>
    </row>
    <row r="31" spans="1:121" ht="65.25" customHeight="1">
      <c r="A31" s="715" t="s">
        <v>119</v>
      </c>
      <c r="B31" s="301" t="s">
        <v>314</v>
      </c>
      <c r="C31" s="174"/>
      <c r="D31" s="103"/>
      <c r="E31" s="146"/>
      <c r="F31" s="633"/>
      <c r="G31" s="632"/>
      <c r="H31" s="289"/>
      <c r="I31" s="633"/>
      <c r="J31" s="632"/>
      <c r="K31" s="289"/>
      <c r="L31" s="633">
        <v>3</v>
      </c>
      <c r="M31" s="632" t="s">
        <v>74</v>
      </c>
      <c r="N31" s="289"/>
      <c r="O31" s="633"/>
      <c r="P31" s="632"/>
      <c r="Q31" s="289"/>
      <c r="R31" s="633">
        <v>3</v>
      </c>
      <c r="S31" s="632" t="s">
        <v>74</v>
      </c>
      <c r="T31" s="433"/>
      <c r="U31" s="720"/>
      <c r="V31" s="632"/>
      <c r="W31" s="433"/>
      <c r="X31" s="633">
        <v>1</v>
      </c>
      <c r="Y31" s="632" t="s">
        <v>73</v>
      </c>
      <c r="Z31" s="289"/>
      <c r="AA31" s="633">
        <v>4</v>
      </c>
      <c r="AB31" s="632" t="s">
        <v>73</v>
      </c>
      <c r="AC31" s="289"/>
      <c r="AD31" s="633"/>
      <c r="AE31" s="632"/>
      <c r="AF31" s="108"/>
      <c r="AG31" s="39">
        <v>3</v>
      </c>
      <c r="AH31" s="632" t="s">
        <v>73</v>
      </c>
      <c r="AI31" s="190"/>
      <c r="AJ31" s="703">
        <v>5</v>
      </c>
      <c r="AK31" s="632" t="s">
        <v>74</v>
      </c>
      <c r="AL31" s="289"/>
      <c r="AM31" s="633"/>
      <c r="AN31" s="632"/>
      <c r="AO31" s="289"/>
      <c r="AP31" s="633"/>
      <c r="AQ31" s="632"/>
      <c r="AR31" s="289"/>
      <c r="AS31" s="633">
        <v>1</v>
      </c>
      <c r="AT31" s="632" t="s">
        <v>74</v>
      </c>
      <c r="AU31" s="632"/>
      <c r="AV31" s="632">
        <v>4</v>
      </c>
      <c r="AW31" s="632" t="s">
        <v>74</v>
      </c>
      <c r="AX31" s="289"/>
      <c r="AY31" s="633"/>
      <c r="AZ31" s="632"/>
      <c r="BA31" s="289"/>
      <c r="BB31" s="633">
        <v>2</v>
      </c>
      <c r="BC31" s="632" t="s">
        <v>74</v>
      </c>
      <c r="BD31" s="289"/>
      <c r="BE31" s="633">
        <v>3</v>
      </c>
      <c r="BF31" s="632" t="s">
        <v>74</v>
      </c>
      <c r="BG31" s="289"/>
      <c r="BH31" s="633">
        <v>3</v>
      </c>
      <c r="BI31" s="632" t="s">
        <v>74</v>
      </c>
      <c r="BJ31" s="289"/>
      <c r="BK31" s="633"/>
      <c r="BL31" s="632"/>
      <c r="BM31" s="289"/>
      <c r="BN31" s="633">
        <v>3</v>
      </c>
      <c r="BO31" s="632" t="s">
        <v>74</v>
      </c>
      <c r="BP31" s="289"/>
      <c r="BQ31" s="633">
        <v>1</v>
      </c>
      <c r="BR31" s="632" t="s">
        <v>73</v>
      </c>
      <c r="BS31" s="289"/>
      <c r="BT31" s="633"/>
      <c r="BU31" s="632"/>
      <c r="BV31" s="289"/>
      <c r="BW31" s="633">
        <v>5</v>
      </c>
      <c r="BX31" s="632" t="s">
        <v>74</v>
      </c>
      <c r="BY31" s="289" t="s">
        <v>87</v>
      </c>
      <c r="BZ31" s="633"/>
      <c r="CA31" s="632"/>
      <c r="CB31" s="289"/>
      <c r="CC31" s="633">
        <v>3</v>
      </c>
      <c r="CD31" s="632" t="s">
        <v>74</v>
      </c>
      <c r="CE31" s="289"/>
      <c r="CF31" s="633">
        <v>3</v>
      </c>
      <c r="CG31" s="632" t="s">
        <v>99</v>
      </c>
      <c r="CH31" s="289"/>
      <c r="CI31" s="633">
        <v>3</v>
      </c>
      <c r="CJ31" s="632" t="s">
        <v>74</v>
      </c>
      <c r="CK31" s="289"/>
      <c r="CL31" s="633"/>
      <c r="CM31" s="632"/>
      <c r="CN31" s="289"/>
      <c r="CO31" s="633"/>
      <c r="CP31" s="632"/>
      <c r="CQ31" s="190"/>
      <c r="CR31" s="233"/>
      <c r="CS31" s="68"/>
    </row>
    <row r="32" spans="1:121" ht="65.25" customHeight="1">
      <c r="A32" s="715" t="s">
        <v>121</v>
      </c>
      <c r="B32" s="301" t="s">
        <v>122</v>
      </c>
      <c r="C32" s="174"/>
      <c r="D32" s="103"/>
      <c r="E32" s="146"/>
      <c r="F32" s="633"/>
      <c r="G32" s="632"/>
      <c r="H32" s="289"/>
      <c r="I32" s="633"/>
      <c r="J32" s="632"/>
      <c r="K32" s="289"/>
      <c r="L32" s="633">
        <v>5</v>
      </c>
      <c r="M32" s="632" t="s">
        <v>74</v>
      </c>
      <c r="N32" s="289"/>
      <c r="O32" s="633"/>
      <c r="P32" s="632"/>
      <c r="Q32" s="289"/>
      <c r="R32" s="633"/>
      <c r="S32" s="632"/>
      <c r="T32" s="433"/>
      <c r="U32" s="720"/>
      <c r="V32" s="632"/>
      <c r="W32" s="433"/>
      <c r="X32" s="633"/>
      <c r="Y32" s="632"/>
      <c r="Z32" s="289"/>
      <c r="AA32" s="633">
        <v>3</v>
      </c>
      <c r="AB32" s="632" t="s">
        <v>73</v>
      </c>
      <c r="AC32" s="289"/>
      <c r="AD32" s="633"/>
      <c r="AE32" s="632"/>
      <c r="AF32" s="108"/>
      <c r="AG32" s="39">
        <v>5</v>
      </c>
      <c r="AH32" s="632" t="s">
        <v>74</v>
      </c>
      <c r="AI32" s="190"/>
      <c r="AJ32" s="703"/>
      <c r="AK32" s="632"/>
      <c r="AL32" s="289"/>
      <c r="AM32" s="633">
        <v>3</v>
      </c>
      <c r="AN32" s="632" t="s">
        <v>74</v>
      </c>
      <c r="AO32" s="289"/>
      <c r="AP32" s="633"/>
      <c r="AQ32" s="632"/>
      <c r="AR32" s="289"/>
      <c r="AS32" s="633">
        <v>3</v>
      </c>
      <c r="AT32" s="632" t="s">
        <v>74</v>
      </c>
      <c r="AU32" s="632"/>
      <c r="AV32" s="632">
        <v>3</v>
      </c>
      <c r="AW32" s="632" t="s">
        <v>74</v>
      </c>
      <c r="AX32" s="289"/>
      <c r="AY32" s="633">
        <v>3</v>
      </c>
      <c r="AZ32" s="632" t="s">
        <v>74</v>
      </c>
      <c r="BA32" s="289"/>
      <c r="BB32" s="633">
        <v>3</v>
      </c>
      <c r="BC32" s="632" t="s">
        <v>74</v>
      </c>
      <c r="BD32" s="289"/>
      <c r="BE32" s="633"/>
      <c r="BF32" s="632"/>
      <c r="BG32" s="289"/>
      <c r="BH32" s="633">
        <v>3</v>
      </c>
      <c r="BI32" s="632" t="s">
        <v>73</v>
      </c>
      <c r="BJ32" s="289"/>
      <c r="BK32" s="633"/>
      <c r="BL32" s="632"/>
      <c r="BM32" s="289"/>
      <c r="BN32" s="633">
        <v>5</v>
      </c>
      <c r="BO32" s="632" t="s">
        <v>74</v>
      </c>
      <c r="BP32" s="289"/>
      <c r="BQ32" s="633">
        <v>1</v>
      </c>
      <c r="BR32" s="632" t="s">
        <v>73</v>
      </c>
      <c r="BS32" s="289"/>
      <c r="BT32" s="633"/>
      <c r="BU32" s="632"/>
      <c r="BV32" s="289"/>
      <c r="BW32" s="633">
        <v>5</v>
      </c>
      <c r="BX32" s="632" t="s">
        <v>74</v>
      </c>
      <c r="BY32" s="289"/>
      <c r="BZ32" s="633">
        <v>3</v>
      </c>
      <c r="CA32" s="632" t="s">
        <v>74</v>
      </c>
      <c r="CB32" s="289"/>
      <c r="CC32" s="633"/>
      <c r="CD32" s="632"/>
      <c r="CE32" s="289"/>
      <c r="CF32" s="633"/>
      <c r="CG32" s="632"/>
      <c r="CH32" s="289"/>
      <c r="CI32" s="633">
        <v>5</v>
      </c>
      <c r="CJ32" s="632" t="s">
        <v>73</v>
      </c>
      <c r="CK32" s="289"/>
      <c r="CL32" s="633"/>
      <c r="CM32" s="632"/>
      <c r="CN32" s="289"/>
      <c r="CO32" s="633"/>
      <c r="CP32" s="632"/>
      <c r="CQ32" s="190"/>
      <c r="CR32" s="233"/>
      <c r="CS32" s="68"/>
    </row>
    <row r="33" spans="1:126" ht="65.25" customHeight="1">
      <c r="A33" s="715" t="s">
        <v>123</v>
      </c>
      <c r="B33" s="672" t="s">
        <v>124</v>
      </c>
      <c r="C33" s="174"/>
      <c r="D33" s="103"/>
      <c r="E33" s="146"/>
      <c r="F33" s="633"/>
      <c r="G33" s="632"/>
      <c r="H33" s="289"/>
      <c r="I33" s="633"/>
      <c r="J33" s="632"/>
      <c r="K33" s="289"/>
      <c r="L33" s="633"/>
      <c r="M33" s="632"/>
      <c r="N33" s="289"/>
      <c r="O33" s="633"/>
      <c r="P33" s="632"/>
      <c r="Q33" s="289"/>
      <c r="R33" s="633">
        <v>3</v>
      </c>
      <c r="S33" s="632" t="s">
        <v>74</v>
      </c>
      <c r="T33" s="433"/>
      <c r="U33" s="720"/>
      <c r="V33" s="632"/>
      <c r="W33" s="433"/>
      <c r="X33" s="633">
        <v>1</v>
      </c>
      <c r="Y33" s="632" t="s">
        <v>73</v>
      </c>
      <c r="Z33" s="289"/>
      <c r="AA33" s="633">
        <v>5</v>
      </c>
      <c r="AB33" s="632" t="s">
        <v>74</v>
      </c>
      <c r="AC33" s="289"/>
      <c r="AD33" s="633"/>
      <c r="AE33" s="632"/>
      <c r="AF33" s="108"/>
      <c r="AG33" s="39">
        <v>5</v>
      </c>
      <c r="AH33" s="632" t="s">
        <v>74</v>
      </c>
      <c r="AI33" s="190"/>
      <c r="AJ33" s="703">
        <v>3</v>
      </c>
      <c r="AK33" s="632" t="s">
        <v>74</v>
      </c>
      <c r="AL33" s="289"/>
      <c r="AM33" s="633"/>
      <c r="AN33" s="632"/>
      <c r="AO33" s="289"/>
      <c r="AP33" s="633"/>
      <c r="AQ33" s="632"/>
      <c r="AR33" s="289"/>
      <c r="AS33" s="633"/>
      <c r="AT33" s="632"/>
      <c r="AU33" s="632"/>
      <c r="AV33" s="632">
        <v>4</v>
      </c>
      <c r="AW33" s="632" t="s">
        <v>74</v>
      </c>
      <c r="AX33" s="289"/>
      <c r="AY33" s="633"/>
      <c r="AZ33" s="632"/>
      <c r="BA33" s="289"/>
      <c r="BB33" s="633">
        <v>2</v>
      </c>
      <c r="BC33" s="632" t="s">
        <v>74</v>
      </c>
      <c r="BD33" s="289"/>
      <c r="BE33" s="633">
        <v>1</v>
      </c>
      <c r="BF33" s="632" t="s">
        <v>74</v>
      </c>
      <c r="BG33" s="289"/>
      <c r="BH33" s="633">
        <v>3</v>
      </c>
      <c r="BI33" s="632" t="s">
        <v>73</v>
      </c>
      <c r="BJ33" s="289"/>
      <c r="BK33" s="633"/>
      <c r="BL33" s="632"/>
      <c r="BM33" s="289"/>
      <c r="BN33" s="633">
        <v>3</v>
      </c>
      <c r="BO33" s="632" t="s">
        <v>73</v>
      </c>
      <c r="BP33" s="289"/>
      <c r="BQ33" s="633">
        <v>1</v>
      </c>
      <c r="BR33" s="632" t="s">
        <v>73</v>
      </c>
      <c r="BS33" s="289"/>
      <c r="BT33" s="633"/>
      <c r="BU33" s="632"/>
      <c r="BV33" s="289"/>
      <c r="BW33" s="633">
        <v>5</v>
      </c>
      <c r="BX33" s="632" t="s">
        <v>74</v>
      </c>
      <c r="BY33" s="289" t="s">
        <v>87</v>
      </c>
      <c r="BZ33" s="633"/>
      <c r="CA33" s="632"/>
      <c r="CB33" s="289"/>
      <c r="CC33" s="633">
        <v>3</v>
      </c>
      <c r="CD33" s="632" t="s">
        <v>73</v>
      </c>
      <c r="CE33" s="289"/>
      <c r="CF33" s="633">
        <v>5</v>
      </c>
      <c r="CG33" s="632" t="s">
        <v>73</v>
      </c>
      <c r="CH33" s="289"/>
      <c r="CI33" s="633">
        <v>5</v>
      </c>
      <c r="CJ33" s="632" t="s">
        <v>73</v>
      </c>
      <c r="CK33" s="289"/>
      <c r="CL33" s="633"/>
      <c r="CM33" s="632"/>
      <c r="CN33" s="289"/>
      <c r="CO33" s="633"/>
      <c r="CP33" s="632"/>
      <c r="CQ33" s="190"/>
      <c r="CR33" s="233"/>
      <c r="CS33" s="68"/>
    </row>
    <row r="34" spans="1:126" ht="65.25" customHeight="1">
      <c r="A34" s="715" t="s">
        <v>125</v>
      </c>
      <c r="B34" s="672" t="s">
        <v>126</v>
      </c>
      <c r="C34" s="174"/>
      <c r="D34" s="103"/>
      <c r="E34" s="146"/>
      <c r="F34" s="633"/>
      <c r="G34" s="632"/>
      <c r="H34" s="289"/>
      <c r="I34" s="633"/>
      <c r="J34" s="632"/>
      <c r="K34" s="289"/>
      <c r="L34" s="633"/>
      <c r="M34" s="632"/>
      <c r="N34" s="289"/>
      <c r="O34" s="633"/>
      <c r="P34" s="632"/>
      <c r="Q34" s="289"/>
      <c r="R34" s="633">
        <v>3</v>
      </c>
      <c r="S34" s="632" t="s">
        <v>74</v>
      </c>
      <c r="T34" s="433"/>
      <c r="U34" s="720"/>
      <c r="V34" s="632"/>
      <c r="W34" s="433"/>
      <c r="X34" s="633"/>
      <c r="Y34" s="632"/>
      <c r="Z34" s="289"/>
      <c r="AA34" s="633">
        <v>5</v>
      </c>
      <c r="AB34" s="632" t="s">
        <v>74</v>
      </c>
      <c r="AC34" s="289"/>
      <c r="AD34" s="633"/>
      <c r="AE34" s="632"/>
      <c r="AF34" s="108"/>
      <c r="AG34" s="39">
        <v>5</v>
      </c>
      <c r="AH34" s="632" t="s">
        <v>74</v>
      </c>
      <c r="AI34" s="190"/>
      <c r="AJ34" s="703">
        <v>5</v>
      </c>
      <c r="AK34" s="632" t="s">
        <v>74</v>
      </c>
      <c r="AL34" s="289"/>
      <c r="AM34" s="633"/>
      <c r="AN34" s="632"/>
      <c r="AO34" s="289"/>
      <c r="AP34" s="633"/>
      <c r="AQ34" s="632"/>
      <c r="AR34" s="289"/>
      <c r="AS34" s="633">
        <v>1</v>
      </c>
      <c r="AT34" s="632" t="s">
        <v>74</v>
      </c>
      <c r="AU34" s="632"/>
      <c r="AV34" s="632">
        <v>3</v>
      </c>
      <c r="AW34" s="632" t="s">
        <v>74</v>
      </c>
      <c r="AX34" s="289"/>
      <c r="AY34" s="633"/>
      <c r="AZ34" s="632"/>
      <c r="BA34" s="289"/>
      <c r="BB34" s="633">
        <v>3</v>
      </c>
      <c r="BC34" s="632" t="s">
        <v>74</v>
      </c>
      <c r="BD34" s="289"/>
      <c r="BE34" s="633"/>
      <c r="BF34" s="632"/>
      <c r="BG34" s="289"/>
      <c r="BH34" s="633">
        <v>3</v>
      </c>
      <c r="BI34" s="632" t="s">
        <v>73</v>
      </c>
      <c r="BJ34" s="289"/>
      <c r="BK34" s="633"/>
      <c r="BL34" s="632"/>
      <c r="BM34" s="289"/>
      <c r="BN34" s="633">
        <v>3</v>
      </c>
      <c r="BO34" s="632" t="s">
        <v>74</v>
      </c>
      <c r="BP34" s="190"/>
      <c r="BQ34" s="703">
        <v>1</v>
      </c>
      <c r="BR34" s="632" t="s">
        <v>73</v>
      </c>
      <c r="BS34" s="289"/>
      <c r="BT34" s="633"/>
      <c r="BU34" s="632"/>
      <c r="BV34" s="289"/>
      <c r="BW34" s="633">
        <v>4</v>
      </c>
      <c r="BX34" s="632" t="s">
        <v>73</v>
      </c>
      <c r="BY34" s="289" t="s">
        <v>87</v>
      </c>
      <c r="BZ34" s="633"/>
      <c r="CA34" s="632"/>
      <c r="CB34" s="289"/>
      <c r="CC34" s="633">
        <v>5</v>
      </c>
      <c r="CD34" s="632" t="s">
        <v>74</v>
      </c>
      <c r="CE34" s="289"/>
      <c r="CF34" s="633"/>
      <c r="CG34" s="632"/>
      <c r="CH34" s="289"/>
      <c r="CI34" s="633">
        <v>5</v>
      </c>
      <c r="CJ34" s="632" t="s">
        <v>74</v>
      </c>
      <c r="CK34" s="289"/>
      <c r="CL34" s="633"/>
      <c r="CM34" s="632"/>
      <c r="CN34" s="289"/>
      <c r="CO34" s="633"/>
      <c r="CP34" s="632"/>
      <c r="CQ34" s="190"/>
      <c r="CR34" s="233"/>
      <c r="CS34" s="68"/>
    </row>
    <row r="35" spans="1:126" ht="65.25" customHeight="1">
      <c r="A35" s="715" t="s">
        <v>127</v>
      </c>
      <c r="B35" s="672" t="s">
        <v>128</v>
      </c>
      <c r="C35" s="174"/>
      <c r="D35" s="103"/>
      <c r="E35" s="146"/>
      <c r="F35" s="633"/>
      <c r="G35" s="632"/>
      <c r="H35" s="289"/>
      <c r="I35" s="633"/>
      <c r="J35" s="632"/>
      <c r="K35" s="289"/>
      <c r="L35" s="633"/>
      <c r="M35" s="632"/>
      <c r="N35" s="289"/>
      <c r="O35" s="633"/>
      <c r="P35" s="632"/>
      <c r="Q35" s="289"/>
      <c r="R35" s="633">
        <v>3</v>
      </c>
      <c r="S35" s="632" t="s">
        <v>74</v>
      </c>
      <c r="T35" s="433"/>
      <c r="U35" s="720"/>
      <c r="V35" s="632"/>
      <c r="W35" s="433"/>
      <c r="X35" s="633"/>
      <c r="Y35" s="632"/>
      <c r="Z35" s="289"/>
      <c r="AA35" s="633">
        <v>5</v>
      </c>
      <c r="AB35" s="632" t="s">
        <v>74</v>
      </c>
      <c r="AC35" s="289"/>
      <c r="AD35" s="633"/>
      <c r="AE35" s="632"/>
      <c r="AF35" s="108"/>
      <c r="AG35" s="39">
        <v>5</v>
      </c>
      <c r="AH35" s="632" t="s">
        <v>74</v>
      </c>
      <c r="AI35" s="190"/>
      <c r="AJ35" s="703">
        <v>5</v>
      </c>
      <c r="AK35" s="632" t="s">
        <v>74</v>
      </c>
      <c r="AL35" s="289"/>
      <c r="AM35" s="633"/>
      <c r="AN35" s="632"/>
      <c r="AO35" s="289"/>
      <c r="AP35" s="633"/>
      <c r="AQ35" s="632"/>
      <c r="AR35" s="289"/>
      <c r="AS35" s="633">
        <v>1</v>
      </c>
      <c r="AT35" s="632" t="s">
        <v>73</v>
      </c>
      <c r="AU35" s="632"/>
      <c r="AV35" s="632">
        <v>3</v>
      </c>
      <c r="AW35" s="632" t="s">
        <v>74</v>
      </c>
      <c r="AX35" s="289"/>
      <c r="AY35" s="633"/>
      <c r="AZ35" s="632"/>
      <c r="BA35" s="289"/>
      <c r="BB35" s="633">
        <v>3</v>
      </c>
      <c r="BC35" s="632" t="s">
        <v>74</v>
      </c>
      <c r="BD35" s="289"/>
      <c r="BE35" s="633"/>
      <c r="BF35" s="632"/>
      <c r="BG35" s="289"/>
      <c r="BH35" s="633">
        <v>3</v>
      </c>
      <c r="BI35" s="632" t="s">
        <v>74</v>
      </c>
      <c r="BJ35" s="289"/>
      <c r="BK35" s="633"/>
      <c r="BL35" s="632"/>
      <c r="BM35" s="289"/>
      <c r="BN35" s="633">
        <v>3</v>
      </c>
      <c r="BO35" s="632" t="s">
        <v>74</v>
      </c>
      <c r="BP35" s="190"/>
      <c r="BQ35" s="703">
        <v>1</v>
      </c>
      <c r="BR35" s="632" t="s">
        <v>73</v>
      </c>
      <c r="BS35" s="289"/>
      <c r="BT35" s="633"/>
      <c r="BU35" s="632"/>
      <c r="BV35" s="289"/>
      <c r="BW35" s="633">
        <v>4</v>
      </c>
      <c r="BX35" s="632" t="s">
        <v>73</v>
      </c>
      <c r="BY35" s="289" t="s">
        <v>87</v>
      </c>
      <c r="BZ35" s="633"/>
      <c r="CA35" s="632"/>
      <c r="CB35" s="289"/>
      <c r="CC35" s="633"/>
      <c r="CD35" s="632"/>
      <c r="CE35" s="289"/>
      <c r="CF35" s="633"/>
      <c r="CG35" s="632"/>
      <c r="CH35" s="289"/>
      <c r="CI35" s="633">
        <v>5</v>
      </c>
      <c r="CJ35" s="632" t="s">
        <v>73</v>
      </c>
      <c r="CK35" s="289"/>
      <c r="CL35" s="633"/>
      <c r="CM35" s="632"/>
      <c r="CN35" s="289"/>
      <c r="CO35" s="633"/>
      <c r="CP35" s="632"/>
      <c r="CQ35" s="190"/>
      <c r="CR35" s="233"/>
      <c r="CS35" s="68"/>
    </row>
    <row r="36" spans="1:126" ht="29.25" customHeight="1">
      <c r="A36" s="68"/>
      <c r="B36" s="442" t="s">
        <v>129</v>
      </c>
      <c r="C36" s="344"/>
      <c r="D36" s="344"/>
      <c r="E36" s="253"/>
      <c r="F36" s="136"/>
      <c r="G36" s="161"/>
      <c r="H36" s="265"/>
      <c r="I36" s="136"/>
      <c r="J36" s="161"/>
      <c r="K36" s="265"/>
      <c r="L36" s="136"/>
      <c r="M36" s="161"/>
      <c r="N36" s="265"/>
      <c r="O36" s="136"/>
      <c r="P36" s="161"/>
      <c r="Q36" s="265"/>
      <c r="R36" s="136"/>
      <c r="S36" s="161"/>
      <c r="T36" s="514"/>
      <c r="U36" s="533"/>
      <c r="V36" s="161"/>
      <c r="W36" s="514"/>
      <c r="X36" s="136"/>
      <c r="Y36" s="161"/>
      <c r="Z36" s="265"/>
      <c r="AA36" s="136"/>
      <c r="AB36" s="161"/>
      <c r="AC36" s="265"/>
      <c r="AD36" s="136"/>
      <c r="AE36" s="161"/>
      <c r="AF36" s="185"/>
      <c r="AG36" s="150"/>
      <c r="AH36" s="161"/>
      <c r="AI36" s="335"/>
      <c r="AJ36" s="150"/>
      <c r="AK36" s="161"/>
      <c r="AL36" s="265"/>
      <c r="AM36" s="136"/>
      <c r="AN36" s="161"/>
      <c r="AO36" s="265"/>
      <c r="AP36" s="136"/>
      <c r="AQ36" s="161"/>
      <c r="AR36" s="265"/>
      <c r="AS36" s="136"/>
      <c r="AT36" s="161"/>
      <c r="AU36" s="161"/>
      <c r="AV36" s="161"/>
      <c r="AW36" s="161"/>
      <c r="AX36" s="265"/>
      <c r="AY36" s="136"/>
      <c r="AZ36" s="161"/>
      <c r="BA36" s="265"/>
      <c r="BB36" s="136"/>
      <c r="BC36" s="161"/>
      <c r="BD36" s="265"/>
      <c r="BE36" s="136"/>
      <c r="BF36" s="161"/>
      <c r="BG36" s="265"/>
      <c r="BH36" s="136"/>
      <c r="BI36" s="161"/>
      <c r="BJ36" s="265"/>
      <c r="BK36" s="136"/>
      <c r="BL36" s="161"/>
      <c r="BM36" s="265"/>
      <c r="BN36" s="136"/>
      <c r="BO36" s="161"/>
      <c r="BP36" s="265"/>
      <c r="BQ36" s="136"/>
      <c r="BR36" s="161"/>
      <c r="BS36" s="265"/>
      <c r="BT36" s="136"/>
      <c r="BU36" s="161"/>
      <c r="BV36" s="265"/>
      <c r="BW36" s="136"/>
      <c r="BX36" s="161"/>
      <c r="BY36" s="265"/>
      <c r="BZ36" s="136"/>
      <c r="CA36" s="161"/>
      <c r="CB36" s="265"/>
      <c r="CC36" s="136"/>
      <c r="CD36" s="161"/>
      <c r="CE36" s="265"/>
      <c r="CF36" s="136"/>
      <c r="CG36" s="161"/>
      <c r="CH36" s="265"/>
      <c r="CI36" s="136"/>
      <c r="CJ36" s="161"/>
      <c r="CK36" s="265"/>
      <c r="CL36" s="136"/>
      <c r="CM36" s="161"/>
      <c r="CN36" s="265"/>
      <c r="CO36" s="136"/>
      <c r="CP36" s="161"/>
      <c r="CQ36" s="335"/>
      <c r="CR36" s="233"/>
      <c r="CS36" s="68"/>
    </row>
    <row r="37" spans="1:126" ht="65.25" customHeight="1">
      <c r="A37" s="715" t="s">
        <v>130</v>
      </c>
      <c r="B37" s="672" t="s">
        <v>131</v>
      </c>
      <c r="C37" s="174"/>
      <c r="D37" s="103"/>
      <c r="E37" s="146"/>
      <c r="F37" s="633"/>
      <c r="G37" s="632"/>
      <c r="H37" s="289"/>
      <c r="I37" s="633"/>
      <c r="J37" s="632"/>
      <c r="K37" s="289"/>
      <c r="L37" s="633"/>
      <c r="M37" s="632"/>
      <c r="N37" s="289"/>
      <c r="O37" s="633"/>
      <c r="P37" s="632"/>
      <c r="Q37" s="289"/>
      <c r="R37" s="633"/>
      <c r="S37" s="632"/>
      <c r="T37" s="433"/>
      <c r="U37" s="720"/>
      <c r="V37" s="632"/>
      <c r="W37" s="433"/>
      <c r="X37" s="633"/>
      <c r="Y37" s="632"/>
      <c r="Z37" s="289"/>
      <c r="AA37" s="633">
        <v>4</v>
      </c>
      <c r="AB37" s="632" t="s">
        <v>74</v>
      </c>
      <c r="AC37" s="289"/>
      <c r="AD37" s="633"/>
      <c r="AE37" s="632"/>
      <c r="AF37" s="108"/>
      <c r="AG37" s="39">
        <v>5</v>
      </c>
      <c r="AH37" s="632" t="s">
        <v>74</v>
      </c>
      <c r="AI37" s="190"/>
      <c r="AJ37" s="703">
        <v>3</v>
      </c>
      <c r="AK37" s="632" t="s">
        <v>74</v>
      </c>
      <c r="AL37" s="289"/>
      <c r="AM37" s="633"/>
      <c r="AN37" s="632"/>
      <c r="AO37" s="289"/>
      <c r="AP37" s="633"/>
      <c r="AQ37" s="632"/>
      <c r="AR37" s="289"/>
      <c r="AS37" s="633">
        <v>1</v>
      </c>
      <c r="AT37" s="632" t="s">
        <v>74</v>
      </c>
      <c r="AU37" s="632"/>
      <c r="AV37" s="632">
        <v>3</v>
      </c>
      <c r="AW37" s="632" t="s">
        <v>74</v>
      </c>
      <c r="AX37" s="289"/>
      <c r="AY37" s="633"/>
      <c r="AZ37" s="632"/>
      <c r="BA37" s="289"/>
      <c r="BB37" s="633">
        <v>3</v>
      </c>
      <c r="BC37" s="632" t="s">
        <v>74</v>
      </c>
      <c r="BD37" s="289"/>
      <c r="BE37" s="633"/>
      <c r="BF37" s="632"/>
      <c r="BG37" s="289"/>
      <c r="BH37" s="633">
        <v>3</v>
      </c>
      <c r="BI37" s="632" t="s">
        <v>74</v>
      </c>
      <c r="BJ37" s="289"/>
      <c r="BK37" s="633"/>
      <c r="BL37" s="632"/>
      <c r="BM37" s="289"/>
      <c r="BN37" s="633">
        <v>5</v>
      </c>
      <c r="BO37" s="632" t="s">
        <v>74</v>
      </c>
      <c r="BP37" s="289"/>
      <c r="BQ37" s="633">
        <v>1</v>
      </c>
      <c r="BR37" s="632" t="s">
        <v>73</v>
      </c>
      <c r="BS37" s="289"/>
      <c r="BT37" s="633"/>
      <c r="BU37" s="632"/>
      <c r="BV37" s="289"/>
      <c r="BW37" s="633">
        <v>3</v>
      </c>
      <c r="BX37" s="632" t="s">
        <v>73</v>
      </c>
      <c r="BY37" s="289" t="s">
        <v>87</v>
      </c>
      <c r="BZ37" s="633"/>
      <c r="CA37" s="632"/>
      <c r="CB37" s="289"/>
      <c r="CC37" s="633"/>
      <c r="CD37" s="632"/>
      <c r="CE37" s="289"/>
      <c r="CF37" s="633"/>
      <c r="CG37" s="632"/>
      <c r="CH37" s="289"/>
      <c r="CI37" s="633"/>
      <c r="CJ37" s="632"/>
      <c r="CK37" s="289"/>
      <c r="CL37" s="633"/>
      <c r="CM37" s="632"/>
      <c r="CN37" s="289"/>
      <c r="CO37" s="633"/>
      <c r="CP37" s="632"/>
      <c r="CQ37" s="190"/>
      <c r="CR37" s="233"/>
      <c r="CS37" s="68"/>
    </row>
    <row r="38" spans="1:126" ht="65.25" customHeight="1">
      <c r="A38" s="715" t="s">
        <v>132</v>
      </c>
      <c r="B38" s="672" t="s">
        <v>133</v>
      </c>
      <c r="C38" s="174"/>
      <c r="D38" s="103"/>
      <c r="E38" s="146"/>
      <c r="F38" s="633"/>
      <c r="G38" s="632"/>
      <c r="H38" s="289"/>
      <c r="I38" s="633"/>
      <c r="J38" s="632"/>
      <c r="K38" s="289"/>
      <c r="L38" s="633">
        <v>3</v>
      </c>
      <c r="M38" s="632" t="s">
        <v>74</v>
      </c>
      <c r="N38" s="289"/>
      <c r="O38" s="633"/>
      <c r="P38" s="632"/>
      <c r="Q38" s="289"/>
      <c r="R38" s="633"/>
      <c r="S38" s="632"/>
      <c r="T38" s="433"/>
      <c r="U38" s="720"/>
      <c r="V38" s="632"/>
      <c r="W38" s="433"/>
      <c r="X38" s="633"/>
      <c r="Y38" s="632"/>
      <c r="Z38" s="289"/>
      <c r="AA38" s="633">
        <v>4</v>
      </c>
      <c r="AB38" s="632" t="s">
        <v>74</v>
      </c>
      <c r="AC38" s="289"/>
      <c r="AD38" s="633"/>
      <c r="AE38" s="632"/>
      <c r="AF38" s="108"/>
      <c r="AG38" s="39">
        <v>5</v>
      </c>
      <c r="AH38" s="632" t="s">
        <v>74</v>
      </c>
      <c r="AI38" s="190"/>
      <c r="AJ38" s="703">
        <v>3</v>
      </c>
      <c r="AK38" s="632" t="s">
        <v>73</v>
      </c>
      <c r="AL38" s="289"/>
      <c r="AM38" s="633"/>
      <c r="AN38" s="632"/>
      <c r="AO38" s="289"/>
      <c r="AP38" s="633"/>
      <c r="AQ38" s="632"/>
      <c r="AR38" s="289"/>
      <c r="AS38" s="633">
        <v>1</v>
      </c>
      <c r="AT38" s="632" t="s">
        <v>73</v>
      </c>
      <c r="AU38" s="632"/>
      <c r="AV38" s="632">
        <v>2</v>
      </c>
      <c r="AW38" s="632" t="s">
        <v>74</v>
      </c>
      <c r="AX38" s="289"/>
      <c r="AY38" s="633"/>
      <c r="AZ38" s="632"/>
      <c r="BA38" s="289"/>
      <c r="BB38" s="633">
        <v>3</v>
      </c>
      <c r="BC38" s="632" t="s">
        <v>74</v>
      </c>
      <c r="BD38" s="289"/>
      <c r="BE38" s="633"/>
      <c r="BF38" s="632"/>
      <c r="BG38" s="289"/>
      <c r="BH38" s="633">
        <v>3</v>
      </c>
      <c r="BI38" s="632" t="s">
        <v>74</v>
      </c>
      <c r="BJ38" s="289"/>
      <c r="BK38" s="633"/>
      <c r="BL38" s="632"/>
      <c r="BM38" s="289"/>
      <c r="BN38" s="633">
        <v>3</v>
      </c>
      <c r="BO38" s="632" t="s">
        <v>74</v>
      </c>
      <c r="BP38" s="289"/>
      <c r="BQ38" s="633">
        <v>1</v>
      </c>
      <c r="BR38" s="632" t="s">
        <v>73</v>
      </c>
      <c r="BS38" s="289"/>
      <c r="BT38" s="633"/>
      <c r="BU38" s="632"/>
      <c r="BV38" s="289"/>
      <c r="BW38" s="633">
        <v>3</v>
      </c>
      <c r="BX38" s="632" t="s">
        <v>73</v>
      </c>
      <c r="BY38" s="289" t="s">
        <v>87</v>
      </c>
      <c r="BZ38" s="633"/>
      <c r="CA38" s="632"/>
      <c r="CB38" s="289"/>
      <c r="CC38" s="633"/>
      <c r="CD38" s="632"/>
      <c r="CE38" s="289"/>
      <c r="CF38" s="633"/>
      <c r="CG38" s="632"/>
      <c r="CH38" s="289"/>
      <c r="CI38" s="633"/>
      <c r="CJ38" s="632"/>
      <c r="CK38" s="289"/>
      <c r="CL38" s="633"/>
      <c r="CM38" s="632"/>
      <c r="CN38" s="289"/>
      <c r="CO38" s="633"/>
      <c r="CP38" s="632"/>
      <c r="CQ38" s="190"/>
      <c r="CR38" s="233"/>
      <c r="CS38" s="68"/>
    </row>
    <row r="39" spans="1:126" ht="65.25" customHeight="1">
      <c r="A39" s="715" t="s">
        <v>134</v>
      </c>
      <c r="B39" s="672" t="s">
        <v>135</v>
      </c>
      <c r="C39" s="174"/>
      <c r="D39" s="103"/>
      <c r="E39" s="146"/>
      <c r="F39" s="633"/>
      <c r="G39" s="632"/>
      <c r="H39" s="289"/>
      <c r="I39" s="633"/>
      <c r="J39" s="632"/>
      <c r="K39" s="289"/>
      <c r="L39" s="633">
        <v>5</v>
      </c>
      <c r="M39" s="632" t="s">
        <v>73</v>
      </c>
      <c r="N39" s="289"/>
      <c r="O39" s="633"/>
      <c r="P39" s="632"/>
      <c r="Q39" s="289"/>
      <c r="R39" s="633">
        <v>3</v>
      </c>
      <c r="S39" s="632" t="s">
        <v>74</v>
      </c>
      <c r="T39" s="433"/>
      <c r="U39" s="720"/>
      <c r="V39" s="632"/>
      <c r="W39" s="433"/>
      <c r="X39" s="633"/>
      <c r="Y39" s="632"/>
      <c r="Z39" s="289"/>
      <c r="AA39" s="633">
        <v>3</v>
      </c>
      <c r="AB39" s="632" t="s">
        <v>73</v>
      </c>
      <c r="AC39" s="289"/>
      <c r="AD39" s="633"/>
      <c r="AE39" s="632"/>
      <c r="AF39" s="108"/>
      <c r="AG39" s="39">
        <v>5</v>
      </c>
      <c r="AH39" s="632" t="s">
        <v>74</v>
      </c>
      <c r="AI39" s="190"/>
      <c r="AJ39" s="703">
        <v>5</v>
      </c>
      <c r="AK39" s="632" t="s">
        <v>74</v>
      </c>
      <c r="AL39" s="289"/>
      <c r="AM39" s="633"/>
      <c r="AN39" s="632"/>
      <c r="AO39" s="289"/>
      <c r="AP39" s="633"/>
      <c r="AQ39" s="632"/>
      <c r="AR39" s="289"/>
      <c r="AS39" s="633">
        <v>1</v>
      </c>
      <c r="AT39" s="632" t="s">
        <v>73</v>
      </c>
      <c r="AU39" s="632"/>
      <c r="AV39" s="632">
        <v>2</v>
      </c>
      <c r="AW39" s="632" t="s">
        <v>73</v>
      </c>
      <c r="AX39" s="289"/>
      <c r="AY39" s="633"/>
      <c r="AZ39" s="632"/>
      <c r="BA39" s="289"/>
      <c r="BB39" s="633">
        <v>1</v>
      </c>
      <c r="BC39" s="632" t="s">
        <v>73</v>
      </c>
      <c r="BD39" s="289"/>
      <c r="BE39" s="633"/>
      <c r="BF39" s="632"/>
      <c r="BG39" s="289"/>
      <c r="BH39" s="633">
        <v>1</v>
      </c>
      <c r="BI39" s="632" t="s">
        <v>73</v>
      </c>
      <c r="BJ39" s="289"/>
      <c r="BK39" s="633"/>
      <c r="BL39" s="632"/>
      <c r="BM39" s="289"/>
      <c r="BN39" s="633">
        <v>1</v>
      </c>
      <c r="BO39" s="632" t="s">
        <v>73</v>
      </c>
      <c r="BP39" s="289"/>
      <c r="BQ39" s="633">
        <v>1</v>
      </c>
      <c r="BR39" s="632" t="s">
        <v>73</v>
      </c>
      <c r="BS39" s="289"/>
      <c r="BT39" s="633"/>
      <c r="BU39" s="632"/>
      <c r="BV39" s="289"/>
      <c r="BW39" s="633">
        <v>3</v>
      </c>
      <c r="BX39" s="632" t="s">
        <v>74</v>
      </c>
      <c r="BY39" s="289"/>
      <c r="BZ39" s="633"/>
      <c r="CA39" s="632"/>
      <c r="CB39" s="289"/>
      <c r="CC39" s="633">
        <v>3</v>
      </c>
      <c r="CD39" s="632" t="s">
        <v>73</v>
      </c>
      <c r="CE39" s="289"/>
      <c r="CF39" s="633">
        <v>3</v>
      </c>
      <c r="CG39" s="632" t="s">
        <v>73</v>
      </c>
      <c r="CH39" s="289"/>
      <c r="CI39" s="633"/>
      <c r="CJ39" s="632"/>
      <c r="CK39" s="289"/>
      <c r="CL39" s="633"/>
      <c r="CM39" s="632"/>
      <c r="CN39" s="289"/>
      <c r="CO39" s="633"/>
      <c r="CP39" s="632"/>
      <c r="CQ39" s="190"/>
      <c r="CR39" s="233"/>
      <c r="CS39" s="68"/>
    </row>
    <row r="40" spans="1:126" ht="65.25" customHeight="1">
      <c r="A40" s="715" t="s">
        <v>136</v>
      </c>
      <c r="B40" s="672" t="s">
        <v>137</v>
      </c>
      <c r="C40" s="174"/>
      <c r="D40" s="103"/>
      <c r="E40" s="146"/>
      <c r="F40" s="633"/>
      <c r="G40" s="632"/>
      <c r="H40" s="289"/>
      <c r="I40" s="633"/>
      <c r="J40" s="632"/>
      <c r="K40" s="289"/>
      <c r="L40" s="633"/>
      <c r="M40" s="632"/>
      <c r="N40" s="289"/>
      <c r="O40" s="633"/>
      <c r="P40" s="632"/>
      <c r="Q40" s="289"/>
      <c r="R40" s="633">
        <v>2</v>
      </c>
      <c r="S40" s="632" t="s">
        <v>73</v>
      </c>
      <c r="T40" s="433"/>
      <c r="U40" s="720"/>
      <c r="V40" s="632"/>
      <c r="W40" s="433"/>
      <c r="X40" s="633"/>
      <c r="Y40" s="632"/>
      <c r="Z40" s="289"/>
      <c r="AA40" s="633"/>
      <c r="AB40" s="632"/>
      <c r="AC40" s="289"/>
      <c r="AD40" s="633"/>
      <c r="AE40" s="632"/>
      <c r="AF40" s="108"/>
      <c r="AG40" s="39">
        <v>4</v>
      </c>
      <c r="AH40" s="632" t="s">
        <v>74</v>
      </c>
      <c r="AI40" s="190"/>
      <c r="AJ40" s="703">
        <v>3</v>
      </c>
      <c r="AK40" s="632" t="s">
        <v>73</v>
      </c>
      <c r="AL40" s="289"/>
      <c r="AM40" s="633"/>
      <c r="AN40" s="632"/>
      <c r="AO40" s="289"/>
      <c r="AP40" s="633"/>
      <c r="AQ40" s="632"/>
      <c r="AR40" s="289"/>
      <c r="AS40" s="633"/>
      <c r="AT40" s="632"/>
      <c r="AU40" s="632"/>
      <c r="AV40" s="632">
        <v>3</v>
      </c>
      <c r="AW40" s="632" t="s">
        <v>74</v>
      </c>
      <c r="AX40" s="289"/>
      <c r="AY40" s="633"/>
      <c r="AZ40" s="632"/>
      <c r="BA40" s="289"/>
      <c r="BB40" s="633">
        <v>1</v>
      </c>
      <c r="BC40" s="632" t="s">
        <v>73</v>
      </c>
      <c r="BD40" s="289"/>
      <c r="BE40" s="633"/>
      <c r="BF40" s="632"/>
      <c r="BG40" s="289"/>
      <c r="BH40" s="633">
        <v>3</v>
      </c>
      <c r="BI40" s="632" t="s">
        <v>74</v>
      </c>
      <c r="BJ40" s="289"/>
      <c r="BK40" s="633"/>
      <c r="BL40" s="632"/>
      <c r="BM40" s="289"/>
      <c r="BN40" s="633"/>
      <c r="BO40" s="632"/>
      <c r="BP40" s="289"/>
      <c r="BQ40" s="633">
        <v>1</v>
      </c>
      <c r="BR40" s="632" t="s">
        <v>73</v>
      </c>
      <c r="BS40" s="289"/>
      <c r="BT40" s="633"/>
      <c r="BU40" s="632"/>
      <c r="BV40" s="289"/>
      <c r="BW40" s="633">
        <v>4</v>
      </c>
      <c r="BX40" s="632" t="s">
        <v>74</v>
      </c>
      <c r="BY40" s="289" t="s">
        <v>87</v>
      </c>
      <c r="BZ40" s="633"/>
      <c r="CA40" s="632"/>
      <c r="CB40" s="289"/>
      <c r="CC40" s="633"/>
      <c r="CD40" s="632"/>
      <c r="CE40" s="289"/>
      <c r="CF40" s="633"/>
      <c r="CG40" s="632"/>
      <c r="CH40" s="289"/>
      <c r="CI40" s="633"/>
      <c r="CJ40" s="632"/>
      <c r="CK40" s="289"/>
      <c r="CL40" s="633"/>
      <c r="CM40" s="632"/>
      <c r="CN40" s="289"/>
      <c r="CO40" s="633"/>
      <c r="CP40" s="632"/>
      <c r="CQ40" s="190"/>
      <c r="CR40" s="233"/>
      <c r="CS40" s="68"/>
    </row>
    <row r="41" spans="1:126" ht="65.25" customHeight="1">
      <c r="A41" s="715" t="s">
        <v>138</v>
      </c>
      <c r="B41" s="672" t="s">
        <v>139</v>
      </c>
      <c r="C41" s="174"/>
      <c r="D41" s="103"/>
      <c r="E41" s="146"/>
      <c r="F41" s="633"/>
      <c r="G41" s="632"/>
      <c r="H41" s="289"/>
      <c r="I41" s="633"/>
      <c r="J41" s="632"/>
      <c r="K41" s="289"/>
      <c r="L41" s="633"/>
      <c r="M41" s="632"/>
      <c r="N41" s="289"/>
      <c r="O41" s="633"/>
      <c r="P41" s="632"/>
      <c r="Q41" s="289"/>
      <c r="R41" s="633">
        <v>3</v>
      </c>
      <c r="S41" s="632" t="s">
        <v>73</v>
      </c>
      <c r="T41" s="433"/>
      <c r="U41" s="720"/>
      <c r="V41" s="632"/>
      <c r="W41" s="433"/>
      <c r="X41" s="633"/>
      <c r="Y41" s="632"/>
      <c r="Z41" s="289"/>
      <c r="AA41" s="633">
        <v>2</v>
      </c>
      <c r="AB41" s="632" t="s">
        <v>73</v>
      </c>
      <c r="AC41" s="289"/>
      <c r="AD41" s="633"/>
      <c r="AE41" s="632"/>
      <c r="AF41" s="108"/>
      <c r="AG41" s="39">
        <v>5</v>
      </c>
      <c r="AH41" s="632" t="s">
        <v>74</v>
      </c>
      <c r="AI41" s="190"/>
      <c r="AJ41" s="703"/>
      <c r="AK41" s="632"/>
      <c r="AL41" s="289"/>
      <c r="AM41" s="633"/>
      <c r="AN41" s="632"/>
      <c r="AO41" s="289"/>
      <c r="AP41" s="633"/>
      <c r="AQ41" s="632"/>
      <c r="AR41" s="289"/>
      <c r="AS41" s="633"/>
      <c r="AT41" s="632"/>
      <c r="AU41" s="632"/>
      <c r="AV41" s="632">
        <v>3</v>
      </c>
      <c r="AW41" s="632" t="s">
        <v>74</v>
      </c>
      <c r="AX41" s="289"/>
      <c r="AY41" s="633"/>
      <c r="AZ41" s="632"/>
      <c r="BA41" s="289"/>
      <c r="BB41" s="633"/>
      <c r="BC41" s="632"/>
      <c r="BD41" s="289"/>
      <c r="BE41" s="633">
        <v>1</v>
      </c>
      <c r="BF41" s="632" t="s">
        <v>73</v>
      </c>
      <c r="BG41" s="289"/>
      <c r="BH41" s="633"/>
      <c r="BI41" s="632"/>
      <c r="BJ41" s="289"/>
      <c r="BK41" s="633"/>
      <c r="BL41" s="632"/>
      <c r="BM41" s="289"/>
      <c r="BN41" s="633"/>
      <c r="BO41" s="632"/>
      <c r="BP41" s="289"/>
      <c r="BQ41" s="633">
        <v>1</v>
      </c>
      <c r="BR41" s="632" t="s">
        <v>73</v>
      </c>
      <c r="BS41" s="289"/>
      <c r="BT41" s="633"/>
      <c r="BU41" s="632"/>
      <c r="BV41" s="289"/>
      <c r="BW41" s="633">
        <v>3</v>
      </c>
      <c r="BX41" s="632" t="s">
        <v>73</v>
      </c>
      <c r="BY41" s="289" t="s">
        <v>87</v>
      </c>
      <c r="BZ41" s="633"/>
      <c r="CA41" s="632"/>
      <c r="CB41" s="289"/>
      <c r="CC41" s="633"/>
      <c r="CD41" s="632"/>
      <c r="CE41" s="289"/>
      <c r="CF41" s="633"/>
      <c r="CG41" s="632"/>
      <c r="CH41" s="289"/>
      <c r="CI41" s="633"/>
      <c r="CJ41" s="632"/>
      <c r="CK41" s="289"/>
      <c r="CL41" s="633"/>
      <c r="CM41" s="632"/>
      <c r="CN41" s="289"/>
      <c r="CO41" s="633"/>
      <c r="CP41" s="632"/>
      <c r="CQ41" s="190"/>
      <c r="CR41" s="233"/>
      <c r="CS41" s="68"/>
    </row>
    <row r="42" spans="1:126" ht="29.25" customHeight="1">
      <c r="A42" s="68"/>
      <c r="B42" s="442" t="s">
        <v>140</v>
      </c>
      <c r="C42" s="344"/>
      <c r="D42" s="344"/>
      <c r="E42" s="253"/>
      <c r="F42" s="136"/>
      <c r="G42" s="161"/>
      <c r="H42" s="265"/>
      <c r="I42" s="136"/>
      <c r="J42" s="161"/>
      <c r="K42" s="265"/>
      <c r="L42" s="136"/>
      <c r="M42" s="161"/>
      <c r="N42" s="265"/>
      <c r="O42" s="136"/>
      <c r="P42" s="161"/>
      <c r="Q42" s="265"/>
      <c r="R42" s="136"/>
      <c r="S42" s="161"/>
      <c r="T42" s="514"/>
      <c r="U42" s="533"/>
      <c r="V42" s="161"/>
      <c r="W42" s="514"/>
      <c r="X42" s="136"/>
      <c r="Y42" s="161"/>
      <c r="Z42" s="265"/>
      <c r="AA42" s="136"/>
      <c r="AB42" s="161"/>
      <c r="AC42" s="265"/>
      <c r="AD42" s="136"/>
      <c r="AE42" s="161"/>
      <c r="AF42" s="185"/>
      <c r="AG42" s="150"/>
      <c r="AH42" s="161"/>
      <c r="AI42" s="335"/>
      <c r="AJ42" s="150"/>
      <c r="AK42" s="161"/>
      <c r="AL42" s="265"/>
      <c r="AM42" s="136"/>
      <c r="AN42" s="161"/>
      <c r="AO42" s="265"/>
      <c r="AP42" s="136"/>
      <c r="AQ42" s="161"/>
      <c r="AR42" s="265"/>
      <c r="AS42" s="136"/>
      <c r="AT42" s="161"/>
      <c r="AU42" s="161"/>
      <c r="AV42" s="161"/>
      <c r="AW42" s="161"/>
      <c r="AX42" s="265"/>
      <c r="AY42" s="136"/>
      <c r="AZ42" s="161"/>
      <c r="BA42" s="265"/>
      <c r="BB42" s="136"/>
      <c r="BC42" s="161"/>
      <c r="BD42" s="265"/>
      <c r="BE42" s="136"/>
      <c r="BF42" s="161"/>
      <c r="BG42" s="265"/>
      <c r="BH42" s="136"/>
      <c r="BI42" s="161"/>
      <c r="BJ42" s="265"/>
      <c r="BK42" s="136"/>
      <c r="BL42" s="161"/>
      <c r="BM42" s="265"/>
      <c r="BN42" s="136"/>
      <c r="BO42" s="161"/>
      <c r="BP42" s="265"/>
      <c r="BQ42" s="136"/>
      <c r="BR42" s="161"/>
      <c r="BS42" s="265"/>
      <c r="BT42" s="136"/>
      <c r="BU42" s="161"/>
      <c r="BV42" s="265"/>
      <c r="BW42" s="136"/>
      <c r="BX42" s="161"/>
      <c r="BY42" s="265"/>
      <c r="BZ42" s="136"/>
      <c r="CA42" s="161"/>
      <c r="CB42" s="265"/>
      <c r="CC42" s="136"/>
      <c r="CD42" s="161"/>
      <c r="CE42" s="265"/>
      <c r="CF42" s="136"/>
      <c r="CG42" s="161"/>
      <c r="CH42" s="265"/>
      <c r="CI42" s="136"/>
      <c r="CJ42" s="161"/>
      <c r="CK42" s="265"/>
      <c r="CL42" s="136"/>
      <c r="CM42" s="161"/>
      <c r="CN42" s="265"/>
      <c r="CO42" s="136"/>
      <c r="CP42" s="161"/>
      <c r="CQ42" s="335"/>
      <c r="CR42" s="233"/>
      <c r="CS42" s="68"/>
    </row>
    <row r="43" spans="1:126" ht="65.25" customHeight="1">
      <c r="A43" s="715" t="s">
        <v>141</v>
      </c>
      <c r="B43" s="672" t="s">
        <v>142</v>
      </c>
      <c r="C43" s="174"/>
      <c r="D43" s="103"/>
      <c r="E43" s="146"/>
      <c r="F43" s="633"/>
      <c r="G43" s="632"/>
      <c r="H43" s="289"/>
      <c r="I43" s="633">
        <v>2</v>
      </c>
      <c r="J43" s="632" t="s">
        <v>73</v>
      </c>
      <c r="K43" s="289"/>
      <c r="L43" s="633">
        <v>3</v>
      </c>
      <c r="M43" s="632" t="s">
        <v>73</v>
      </c>
      <c r="N43" s="289"/>
      <c r="O43" s="633">
        <v>3</v>
      </c>
      <c r="P43" s="632" t="s">
        <v>73</v>
      </c>
      <c r="Q43" s="289"/>
      <c r="R43" s="633">
        <v>4</v>
      </c>
      <c r="S43" s="632" t="s">
        <v>74</v>
      </c>
      <c r="T43" s="433"/>
      <c r="U43" s="720"/>
      <c r="V43" s="632"/>
      <c r="W43" s="433"/>
      <c r="X43" s="633"/>
      <c r="Y43" s="632"/>
      <c r="Z43" s="289"/>
      <c r="AA43" s="633">
        <v>2</v>
      </c>
      <c r="AB43" s="632" t="s">
        <v>73</v>
      </c>
      <c r="AC43" s="289"/>
      <c r="AD43" s="633">
        <v>2</v>
      </c>
      <c r="AE43" s="632" t="s">
        <v>73</v>
      </c>
      <c r="AF43" s="108"/>
      <c r="AG43" s="39">
        <v>5</v>
      </c>
      <c r="AH43" s="632" t="s">
        <v>74</v>
      </c>
      <c r="AI43" s="190"/>
      <c r="AJ43" s="703">
        <v>5</v>
      </c>
      <c r="AK43" s="632" t="s">
        <v>74</v>
      </c>
      <c r="AL43" s="289"/>
      <c r="AM43" s="633">
        <v>1</v>
      </c>
      <c r="AN43" s="632" t="s">
        <v>73</v>
      </c>
      <c r="AO43" s="289"/>
      <c r="AP43" s="633"/>
      <c r="AQ43" s="632"/>
      <c r="AR43" s="289"/>
      <c r="AS43" s="633">
        <v>1</v>
      </c>
      <c r="AT43" s="632" t="s">
        <v>73</v>
      </c>
      <c r="AU43" s="632"/>
      <c r="AV43" s="632">
        <v>1</v>
      </c>
      <c r="AW43" s="632" t="s">
        <v>73</v>
      </c>
      <c r="AX43" s="289"/>
      <c r="AY43" s="633"/>
      <c r="AZ43" s="632"/>
      <c r="BA43" s="289"/>
      <c r="BB43" s="633">
        <v>4</v>
      </c>
      <c r="BC43" s="632" t="s">
        <v>74</v>
      </c>
      <c r="BD43" s="289"/>
      <c r="BE43" s="633"/>
      <c r="BF43" s="632"/>
      <c r="BG43" s="289"/>
      <c r="BH43" s="633"/>
      <c r="BI43" s="632"/>
      <c r="BJ43" s="289"/>
      <c r="BK43" s="633">
        <v>3</v>
      </c>
      <c r="BL43" s="632" t="s">
        <v>73</v>
      </c>
      <c r="BM43" s="289"/>
      <c r="BN43" s="633">
        <v>3</v>
      </c>
      <c r="BO43" s="632" t="s">
        <v>73</v>
      </c>
      <c r="BP43" s="289"/>
      <c r="BQ43" s="633">
        <v>1</v>
      </c>
      <c r="BR43" s="632" t="s">
        <v>73</v>
      </c>
      <c r="BS43" s="289"/>
      <c r="BT43" s="633">
        <v>3</v>
      </c>
      <c r="BU43" s="632" t="s">
        <v>73</v>
      </c>
      <c r="BV43" s="289"/>
      <c r="BW43" s="633">
        <v>3</v>
      </c>
      <c r="BX43" s="632" t="s">
        <v>73</v>
      </c>
      <c r="BY43" s="289" t="s">
        <v>87</v>
      </c>
      <c r="BZ43" s="633"/>
      <c r="CA43" s="632"/>
      <c r="CB43" s="289"/>
      <c r="CC43" s="633"/>
      <c r="CD43" s="632"/>
      <c r="CE43" s="289"/>
      <c r="CF43" s="633"/>
      <c r="CG43" s="632"/>
      <c r="CH43" s="289"/>
      <c r="CI43" s="633"/>
      <c r="CJ43" s="632"/>
      <c r="CK43" s="289"/>
      <c r="CL43" s="633"/>
      <c r="CM43" s="632"/>
      <c r="CN43" s="289"/>
      <c r="CO43" s="633">
        <v>3</v>
      </c>
      <c r="CP43" s="632" t="s">
        <v>73</v>
      </c>
      <c r="CQ43" s="190"/>
      <c r="CR43" s="233"/>
      <c r="CS43" s="68"/>
    </row>
    <row r="44" spans="1:126" ht="65.25" customHeight="1">
      <c r="A44" s="715" t="s">
        <v>143</v>
      </c>
      <c r="B44" s="672" t="s">
        <v>144</v>
      </c>
      <c r="C44" s="174"/>
      <c r="D44" s="103"/>
      <c r="E44" s="146"/>
      <c r="F44" s="633"/>
      <c r="G44" s="632"/>
      <c r="H44" s="289"/>
      <c r="I44" s="633">
        <v>1</v>
      </c>
      <c r="J44" s="632" t="s">
        <v>73</v>
      </c>
      <c r="K44" s="289"/>
      <c r="L44" s="633">
        <v>3</v>
      </c>
      <c r="M44" s="632" t="s">
        <v>73</v>
      </c>
      <c r="N44" s="289"/>
      <c r="O44" s="633">
        <v>4</v>
      </c>
      <c r="P44" s="632" t="s">
        <v>73</v>
      </c>
      <c r="Q44" s="289"/>
      <c r="R44" s="633">
        <v>2</v>
      </c>
      <c r="S44" s="632" t="s">
        <v>73</v>
      </c>
      <c r="T44" s="433"/>
      <c r="U44" s="720"/>
      <c r="V44" s="632"/>
      <c r="W44" s="433"/>
      <c r="X44" s="633">
        <v>3</v>
      </c>
      <c r="Y44" s="632" t="s">
        <v>73</v>
      </c>
      <c r="Z44" s="289"/>
      <c r="AA44" s="633">
        <v>2</v>
      </c>
      <c r="AB44" s="632" t="s">
        <v>73</v>
      </c>
      <c r="AC44" s="289"/>
      <c r="AD44" s="633">
        <v>4</v>
      </c>
      <c r="AE44" s="632" t="s">
        <v>73</v>
      </c>
      <c r="AF44" s="108"/>
      <c r="AG44" s="39">
        <v>5</v>
      </c>
      <c r="AH44" s="632" t="s">
        <v>74</v>
      </c>
      <c r="AI44" s="190"/>
      <c r="AJ44" s="703"/>
      <c r="AK44" s="632"/>
      <c r="AL44" s="289"/>
      <c r="AM44" s="633">
        <v>1</v>
      </c>
      <c r="AN44" s="632" t="s">
        <v>73</v>
      </c>
      <c r="AO44" s="289"/>
      <c r="AP44" s="633"/>
      <c r="AQ44" s="632"/>
      <c r="AR44" s="289"/>
      <c r="AS44" s="633">
        <v>1</v>
      </c>
      <c r="AT44" s="632" t="s">
        <v>73</v>
      </c>
      <c r="AU44" s="632"/>
      <c r="AV44" s="632">
        <v>3</v>
      </c>
      <c r="AW44" s="632" t="s">
        <v>74</v>
      </c>
      <c r="AX44" s="289"/>
      <c r="AY44" s="633">
        <v>3</v>
      </c>
      <c r="AZ44" s="632" t="s">
        <v>74</v>
      </c>
      <c r="BA44" s="289"/>
      <c r="BB44" s="633">
        <v>5</v>
      </c>
      <c r="BC44" s="632" t="s">
        <v>74</v>
      </c>
      <c r="BD44" s="289"/>
      <c r="BE44" s="633"/>
      <c r="BF44" s="632"/>
      <c r="BG44" s="289"/>
      <c r="BH44" s="633">
        <v>1</v>
      </c>
      <c r="BI44" s="632" t="s">
        <v>73</v>
      </c>
      <c r="BJ44" s="289"/>
      <c r="BK44" s="633">
        <v>1</v>
      </c>
      <c r="BL44" s="632" t="s">
        <v>73</v>
      </c>
      <c r="BM44" s="289"/>
      <c r="BN44" s="633">
        <v>3</v>
      </c>
      <c r="BO44" s="632" t="s">
        <v>73</v>
      </c>
      <c r="BP44" s="289"/>
      <c r="BQ44" s="633">
        <v>1</v>
      </c>
      <c r="BR44" s="632" t="s">
        <v>73</v>
      </c>
      <c r="BS44" s="289"/>
      <c r="BT44" s="633">
        <v>1</v>
      </c>
      <c r="BU44" s="632" t="s">
        <v>73</v>
      </c>
      <c r="BV44" s="289"/>
      <c r="BW44" s="633">
        <v>3</v>
      </c>
      <c r="BX44" s="632" t="s">
        <v>73</v>
      </c>
      <c r="BY44" s="289" t="s">
        <v>87</v>
      </c>
      <c r="BZ44" s="633">
        <v>3</v>
      </c>
      <c r="CA44" s="632" t="s">
        <v>74</v>
      </c>
      <c r="CB44" s="289"/>
      <c r="CC44" s="154">
        <v>3</v>
      </c>
      <c r="CD44" s="632" t="s">
        <v>73</v>
      </c>
      <c r="CE44" s="289"/>
      <c r="CF44" s="633"/>
      <c r="CG44" s="632"/>
      <c r="CH44" s="289"/>
      <c r="CI44" s="633"/>
      <c r="CJ44" s="632"/>
      <c r="CK44" s="289"/>
      <c r="CL44" s="633"/>
      <c r="CM44" s="632"/>
      <c r="CN44" s="289"/>
      <c r="CO44" s="633"/>
      <c r="CP44" s="632"/>
      <c r="CQ44" s="190"/>
      <c r="CR44" s="233"/>
      <c r="CS44" s="68"/>
    </row>
    <row r="45" spans="1:126" ht="65.25" customHeight="1">
      <c r="A45" s="715" t="s">
        <v>145</v>
      </c>
      <c r="B45" s="672" t="s">
        <v>146</v>
      </c>
      <c r="C45" s="174"/>
      <c r="D45" s="103"/>
      <c r="E45" s="146"/>
      <c r="F45" s="633"/>
      <c r="G45" s="632"/>
      <c r="H45" s="289"/>
      <c r="I45" s="633"/>
      <c r="J45" s="632"/>
      <c r="K45" s="289"/>
      <c r="L45" s="633">
        <v>3</v>
      </c>
      <c r="M45" s="632" t="s">
        <v>74</v>
      </c>
      <c r="N45" s="289"/>
      <c r="O45" s="633"/>
      <c r="P45" s="632"/>
      <c r="Q45" s="289"/>
      <c r="R45" s="633">
        <v>2</v>
      </c>
      <c r="S45" s="632" t="s">
        <v>73</v>
      </c>
      <c r="T45" s="433"/>
      <c r="U45" s="720"/>
      <c r="V45" s="632"/>
      <c r="W45" s="433"/>
      <c r="X45" s="633">
        <v>4</v>
      </c>
      <c r="Y45" s="632" t="s">
        <v>74</v>
      </c>
      <c r="Z45" s="289"/>
      <c r="AA45" s="633">
        <v>3</v>
      </c>
      <c r="AB45" s="632" t="s">
        <v>74</v>
      </c>
      <c r="AC45" s="289"/>
      <c r="AD45" s="633"/>
      <c r="AE45" s="632"/>
      <c r="AF45" s="108"/>
      <c r="AG45" s="39">
        <v>5</v>
      </c>
      <c r="AH45" s="632" t="s">
        <v>74</v>
      </c>
      <c r="AI45" s="190"/>
      <c r="AJ45" s="703">
        <v>3</v>
      </c>
      <c r="AK45" s="632" t="s">
        <v>73</v>
      </c>
      <c r="AL45" s="289"/>
      <c r="AM45" s="633">
        <v>1</v>
      </c>
      <c r="AN45" s="632" t="s">
        <v>73</v>
      </c>
      <c r="AO45" s="289"/>
      <c r="AP45" s="633"/>
      <c r="AQ45" s="632"/>
      <c r="AR45" s="289"/>
      <c r="AS45" s="633">
        <v>1</v>
      </c>
      <c r="AT45" s="632" t="s">
        <v>73</v>
      </c>
      <c r="AU45" s="632"/>
      <c r="AV45" s="632">
        <v>3</v>
      </c>
      <c r="AW45" s="632" t="s">
        <v>73</v>
      </c>
      <c r="AX45" s="289"/>
      <c r="AY45" s="633"/>
      <c r="AZ45" s="632"/>
      <c r="BA45" s="289"/>
      <c r="BB45" s="633">
        <v>4</v>
      </c>
      <c r="BC45" s="632" t="s">
        <v>73</v>
      </c>
      <c r="BD45" s="289"/>
      <c r="BE45" s="633"/>
      <c r="BF45" s="632"/>
      <c r="BG45" s="289"/>
      <c r="BH45" s="633">
        <v>1</v>
      </c>
      <c r="BI45" s="632" t="s">
        <v>73</v>
      </c>
      <c r="BJ45" s="289"/>
      <c r="BK45" s="633">
        <v>1</v>
      </c>
      <c r="BL45" s="632" t="s">
        <v>73</v>
      </c>
      <c r="BM45" s="289"/>
      <c r="BN45" s="633">
        <v>3</v>
      </c>
      <c r="BO45" s="632" t="s">
        <v>73</v>
      </c>
      <c r="BP45" s="289"/>
      <c r="BQ45" s="633">
        <v>1</v>
      </c>
      <c r="BR45" s="632" t="s">
        <v>73</v>
      </c>
      <c r="BS45" s="289"/>
      <c r="BT45" s="633"/>
      <c r="BU45" s="632"/>
      <c r="BV45" s="289"/>
      <c r="BW45" s="633">
        <v>3</v>
      </c>
      <c r="BX45" s="632" t="s">
        <v>73</v>
      </c>
      <c r="BY45" s="289" t="s">
        <v>87</v>
      </c>
      <c r="BZ45" s="633"/>
      <c r="CA45" s="632"/>
      <c r="CB45" s="289"/>
      <c r="CC45" s="633">
        <v>3</v>
      </c>
      <c r="CD45" s="632" t="s">
        <v>73</v>
      </c>
      <c r="CE45" s="289"/>
      <c r="CF45" s="633">
        <v>3</v>
      </c>
      <c r="CG45" s="632" t="s">
        <v>73</v>
      </c>
      <c r="CH45" s="289"/>
      <c r="CI45" s="633"/>
      <c r="CJ45" s="632"/>
      <c r="CK45" s="289"/>
      <c r="CL45" s="633"/>
      <c r="CM45" s="632"/>
      <c r="CN45" s="289"/>
      <c r="CO45" s="633"/>
      <c r="CP45" s="632"/>
      <c r="CQ45" s="190"/>
      <c r="CR45" s="233"/>
      <c r="CS45" s="68"/>
    </row>
    <row r="46" spans="1:126" ht="65.25" customHeight="1">
      <c r="A46" s="715" t="s">
        <v>147</v>
      </c>
      <c r="B46" s="672" t="s">
        <v>148</v>
      </c>
      <c r="C46" s="174"/>
      <c r="D46" s="103"/>
      <c r="E46" s="146"/>
      <c r="F46" s="633"/>
      <c r="G46" s="632"/>
      <c r="H46" s="289"/>
      <c r="I46" s="633"/>
      <c r="J46" s="632"/>
      <c r="K46" s="289"/>
      <c r="L46" s="633"/>
      <c r="M46" s="632"/>
      <c r="N46" s="289"/>
      <c r="O46" s="633">
        <v>3</v>
      </c>
      <c r="P46" s="632" t="s">
        <v>73</v>
      </c>
      <c r="Q46" s="289"/>
      <c r="R46" s="633">
        <v>2</v>
      </c>
      <c r="S46" s="632" t="s">
        <v>73</v>
      </c>
      <c r="T46" s="433"/>
      <c r="U46" s="720"/>
      <c r="V46" s="632"/>
      <c r="W46" s="433"/>
      <c r="X46" s="633"/>
      <c r="Y46" s="632"/>
      <c r="Z46" s="289"/>
      <c r="AA46" s="633">
        <v>3</v>
      </c>
      <c r="AB46" s="632" t="s">
        <v>74</v>
      </c>
      <c r="AC46" s="289"/>
      <c r="AD46" s="633"/>
      <c r="AE46" s="632"/>
      <c r="AF46" s="108"/>
      <c r="AG46" s="39">
        <v>5</v>
      </c>
      <c r="AH46" s="632" t="s">
        <v>74</v>
      </c>
      <c r="AI46" s="190"/>
      <c r="AJ46" s="703">
        <v>3</v>
      </c>
      <c r="AK46" s="632" t="s">
        <v>73</v>
      </c>
      <c r="AL46" s="289"/>
      <c r="AM46" s="633"/>
      <c r="AN46" s="632"/>
      <c r="AO46" s="289"/>
      <c r="AP46" s="633"/>
      <c r="AQ46" s="632"/>
      <c r="AR46" s="289"/>
      <c r="AS46" s="633">
        <v>1</v>
      </c>
      <c r="AT46" s="632" t="s">
        <v>73</v>
      </c>
      <c r="AU46" s="632"/>
      <c r="AV46" s="632">
        <v>1</v>
      </c>
      <c r="AW46" s="632" t="s">
        <v>73</v>
      </c>
      <c r="AX46" s="289"/>
      <c r="AY46" s="633"/>
      <c r="AZ46" s="632"/>
      <c r="BA46" s="289"/>
      <c r="BB46" s="633">
        <v>4</v>
      </c>
      <c r="BC46" s="632" t="s">
        <v>73</v>
      </c>
      <c r="BD46" s="289"/>
      <c r="BE46" s="633"/>
      <c r="BF46" s="632"/>
      <c r="BG46" s="289"/>
      <c r="BH46" s="633">
        <v>1</v>
      </c>
      <c r="BI46" s="632" t="s">
        <v>73</v>
      </c>
      <c r="BJ46" s="289"/>
      <c r="BK46" s="633"/>
      <c r="BL46" s="632"/>
      <c r="BM46" s="289"/>
      <c r="BN46" s="633">
        <v>3</v>
      </c>
      <c r="BO46" s="632" t="s">
        <v>73</v>
      </c>
      <c r="BP46" s="289"/>
      <c r="BQ46" s="633">
        <v>1</v>
      </c>
      <c r="BR46" s="632" t="s">
        <v>73</v>
      </c>
      <c r="BS46" s="289"/>
      <c r="BT46" s="633"/>
      <c r="BU46" s="632"/>
      <c r="BV46" s="289"/>
      <c r="BW46" s="633">
        <v>3</v>
      </c>
      <c r="BX46" s="632" t="s">
        <v>73</v>
      </c>
      <c r="BY46" s="289" t="s">
        <v>87</v>
      </c>
      <c r="BZ46" s="633"/>
      <c r="CA46" s="632"/>
      <c r="CB46" s="289"/>
      <c r="CC46" s="633">
        <v>3</v>
      </c>
      <c r="CD46" s="632" t="s">
        <v>74</v>
      </c>
      <c r="CE46" s="289"/>
      <c r="CF46" s="633">
        <v>3</v>
      </c>
      <c r="CG46" s="632" t="s">
        <v>73</v>
      </c>
      <c r="CH46" s="289"/>
      <c r="CI46" s="633">
        <v>3</v>
      </c>
      <c r="CJ46" s="632" t="s">
        <v>74</v>
      </c>
      <c r="CK46" s="289"/>
      <c r="CL46" s="633"/>
      <c r="CM46" s="632"/>
      <c r="CN46" s="289"/>
      <c r="CO46" s="633"/>
      <c r="CP46" s="632"/>
      <c r="CQ46" s="190"/>
      <c r="CR46" s="233"/>
      <c r="CS46" s="68"/>
    </row>
    <row r="47" spans="1:126" ht="17.25" customHeight="1">
      <c r="A47" s="68"/>
      <c r="B47" s="450" t="s">
        <v>149</v>
      </c>
      <c r="C47" s="340"/>
      <c r="D47" s="47"/>
      <c r="E47" s="384"/>
      <c r="F47" s="79"/>
      <c r="G47" s="2"/>
      <c r="H47" s="110"/>
      <c r="I47" s="79"/>
      <c r="J47" s="2"/>
      <c r="K47" s="110"/>
      <c r="L47" s="79"/>
      <c r="M47" s="2"/>
      <c r="N47" s="110"/>
      <c r="O47" s="79"/>
      <c r="P47" s="2"/>
      <c r="Q47" s="110"/>
      <c r="R47" s="79"/>
      <c r="S47" s="2"/>
      <c r="T47" s="556"/>
      <c r="U47" s="386"/>
      <c r="V47" s="2"/>
      <c r="W47" s="556"/>
      <c r="X47" s="79"/>
      <c r="Y47" s="2"/>
      <c r="Z47" s="110"/>
      <c r="AA47" s="79"/>
      <c r="AB47" s="2"/>
      <c r="AC47" s="110"/>
      <c r="AD47" s="79"/>
      <c r="AE47" s="2"/>
      <c r="AF47" s="122"/>
      <c r="AG47" s="682"/>
      <c r="AH47" s="2"/>
      <c r="AI47" s="220"/>
      <c r="AJ47" s="682"/>
      <c r="AK47" s="2"/>
      <c r="AL47" s="110"/>
      <c r="AM47" s="79"/>
      <c r="AN47" s="2"/>
      <c r="AO47" s="110"/>
      <c r="AP47" s="79"/>
      <c r="AQ47" s="2"/>
      <c r="AR47" s="110"/>
      <c r="AS47" s="79"/>
      <c r="AT47" s="2"/>
      <c r="AU47" s="2"/>
      <c r="AV47" s="2"/>
      <c r="AW47" s="2"/>
      <c r="AX47" s="110"/>
      <c r="AY47" s="79"/>
      <c r="AZ47" s="2"/>
      <c r="BA47" s="110"/>
      <c r="BB47" s="79"/>
      <c r="BC47" s="2"/>
      <c r="BD47" s="110"/>
      <c r="BE47" s="79"/>
      <c r="BF47" s="2"/>
      <c r="BG47" s="110"/>
      <c r="BH47" s="79"/>
      <c r="BI47" s="2"/>
      <c r="BJ47" s="110"/>
      <c r="BK47" s="79"/>
      <c r="BL47" s="2"/>
      <c r="BM47" s="110"/>
      <c r="BN47" s="79"/>
      <c r="BO47" s="2"/>
      <c r="BP47" s="110"/>
      <c r="BQ47" s="79"/>
      <c r="BR47" s="2"/>
      <c r="BS47" s="110"/>
      <c r="BT47" s="79"/>
      <c r="BU47" s="2"/>
      <c r="BV47" s="110"/>
      <c r="BW47" s="79"/>
      <c r="BX47" s="2"/>
      <c r="BY47" s="110"/>
      <c r="BZ47" s="79"/>
      <c r="CA47" s="2"/>
      <c r="CB47" s="110"/>
      <c r="CC47" s="79"/>
      <c r="CD47" s="2"/>
      <c r="CE47" s="110"/>
      <c r="CF47" s="79"/>
      <c r="CG47" s="2"/>
      <c r="CH47" s="110"/>
      <c r="CI47" s="79"/>
      <c r="CJ47" s="2"/>
      <c r="CK47" s="110"/>
      <c r="CL47" s="79"/>
      <c r="CM47" s="2"/>
      <c r="CN47" s="110"/>
      <c r="CO47" s="79"/>
      <c r="CP47" s="2"/>
      <c r="CQ47" s="220"/>
      <c r="CR47" s="233"/>
      <c r="CS47" s="68"/>
    </row>
    <row r="48" spans="1:126" ht="29.25" customHeight="1">
      <c r="A48" s="68"/>
      <c r="B48" s="664" t="s">
        <v>150</v>
      </c>
      <c r="C48" s="235"/>
      <c r="D48" s="392"/>
      <c r="E48" s="675"/>
      <c r="F48" s="365"/>
      <c r="G48" s="643"/>
      <c r="H48" s="454"/>
      <c r="I48" s="365"/>
      <c r="J48" s="643"/>
      <c r="K48" s="454"/>
      <c r="L48" s="365"/>
      <c r="M48" s="643"/>
      <c r="N48" s="454"/>
      <c r="O48" s="365"/>
      <c r="P48" s="643"/>
      <c r="Q48" s="454"/>
      <c r="R48" s="365"/>
      <c r="S48" s="643"/>
      <c r="T48" s="358"/>
      <c r="U48" s="181"/>
      <c r="V48" s="643"/>
      <c r="W48" s="358"/>
      <c r="X48" s="365"/>
      <c r="Y48" s="643"/>
      <c r="Z48" s="454"/>
      <c r="AA48" s="365"/>
      <c r="AB48" s="643"/>
      <c r="AC48" s="454"/>
      <c r="AD48" s="365"/>
      <c r="AE48" s="643"/>
      <c r="AF48" s="512"/>
      <c r="AG48" s="49"/>
      <c r="AH48" s="643"/>
      <c r="AI48" s="526"/>
      <c r="AJ48" s="49"/>
      <c r="AK48" s="643"/>
      <c r="AL48" s="454"/>
      <c r="AM48" s="365"/>
      <c r="AN48" s="643"/>
      <c r="AO48" s="454"/>
      <c r="AP48" s="365"/>
      <c r="AQ48" s="643"/>
      <c r="AR48" s="454"/>
      <c r="AS48" s="365"/>
      <c r="AT48" s="643"/>
      <c r="AU48" s="643"/>
      <c r="AV48" s="643"/>
      <c r="AW48" s="643"/>
      <c r="AX48" s="454"/>
      <c r="AY48" s="365"/>
      <c r="AZ48" s="643"/>
      <c r="BA48" s="454"/>
      <c r="BB48" s="365"/>
      <c r="BC48" s="643"/>
      <c r="BD48" s="454"/>
      <c r="BE48" s="365"/>
      <c r="BF48" s="643"/>
      <c r="BG48" s="454"/>
      <c r="BH48" s="365"/>
      <c r="BI48" s="643"/>
      <c r="BJ48" s="454"/>
      <c r="BK48" s="365"/>
      <c r="BL48" s="643"/>
      <c r="BM48" s="454"/>
      <c r="BN48" s="365"/>
      <c r="BO48" s="643"/>
      <c r="BP48" s="454"/>
      <c r="BQ48" s="365"/>
      <c r="BR48" s="643"/>
      <c r="BS48" s="454"/>
      <c r="BT48" s="365"/>
      <c r="BU48" s="643"/>
      <c r="BV48" s="454"/>
      <c r="BW48" s="365"/>
      <c r="BX48" s="643"/>
      <c r="BY48" s="454"/>
      <c r="BZ48" s="365"/>
      <c r="CA48" s="643"/>
      <c r="CB48" s="454"/>
      <c r="CC48" s="365"/>
      <c r="CD48" s="643"/>
      <c r="CE48" s="454"/>
      <c r="CF48" s="365"/>
      <c r="CG48" s="643"/>
      <c r="CH48" s="454"/>
      <c r="CI48" s="365"/>
      <c r="CJ48" s="643"/>
      <c r="CK48" s="454"/>
      <c r="CL48" s="365"/>
      <c r="CM48" s="643"/>
      <c r="CN48" s="454"/>
      <c r="CO48" s="365"/>
      <c r="CP48" s="643"/>
      <c r="CQ48" s="526"/>
      <c r="CR48" s="233"/>
      <c r="CS48" s="68"/>
    </row>
    <row r="49" spans="1:128" ht="65.25" customHeight="1">
      <c r="A49" s="715" t="s">
        <v>151</v>
      </c>
      <c r="B49" s="96" t="s">
        <v>152</v>
      </c>
      <c r="C49" s="174">
        <v>4</v>
      </c>
      <c r="D49" s="103" t="s">
        <v>74</v>
      </c>
      <c r="E49" s="146"/>
      <c r="F49" s="633">
        <v>4</v>
      </c>
      <c r="G49" s="632" t="s">
        <v>74</v>
      </c>
      <c r="H49" s="289"/>
      <c r="I49" s="633">
        <v>4</v>
      </c>
      <c r="J49" s="632" t="s">
        <v>74</v>
      </c>
      <c r="K49" s="289"/>
      <c r="L49" s="633">
        <v>5</v>
      </c>
      <c r="M49" s="632" t="s">
        <v>74</v>
      </c>
      <c r="N49" s="289"/>
      <c r="O49" s="633">
        <v>5</v>
      </c>
      <c r="P49" s="632" t="s">
        <v>74</v>
      </c>
      <c r="Q49" s="289"/>
      <c r="R49" s="633">
        <v>2</v>
      </c>
      <c r="S49" s="632" t="s">
        <v>73</v>
      </c>
      <c r="T49" s="433"/>
      <c r="U49" s="720">
        <v>5</v>
      </c>
      <c r="V49" s="632" t="s">
        <v>74</v>
      </c>
      <c r="W49" s="433"/>
      <c r="X49" s="633">
        <v>5</v>
      </c>
      <c r="Y49" s="632" t="s">
        <v>74</v>
      </c>
      <c r="Z49" s="289"/>
      <c r="AA49" s="633">
        <v>4</v>
      </c>
      <c r="AB49" s="632" t="s">
        <v>74</v>
      </c>
      <c r="AC49" s="289"/>
      <c r="AD49" s="633">
        <v>5</v>
      </c>
      <c r="AE49" s="632" t="s">
        <v>74</v>
      </c>
      <c r="AF49" s="108"/>
      <c r="AG49" s="39">
        <v>5</v>
      </c>
      <c r="AH49" s="632" t="s">
        <v>74</v>
      </c>
      <c r="AI49" s="190"/>
      <c r="AJ49" s="703">
        <v>5</v>
      </c>
      <c r="AK49" s="632" t="s">
        <v>73</v>
      </c>
      <c r="AL49" s="289"/>
      <c r="AM49" s="633">
        <v>3</v>
      </c>
      <c r="AN49" s="632" t="s">
        <v>73</v>
      </c>
      <c r="AO49" s="289"/>
      <c r="AP49" s="633"/>
      <c r="AQ49" s="632"/>
      <c r="AR49" s="289"/>
      <c r="AS49" s="633">
        <v>3</v>
      </c>
      <c r="AT49" s="632" t="s">
        <v>73</v>
      </c>
      <c r="AU49" s="632"/>
      <c r="AV49" s="632">
        <v>3</v>
      </c>
      <c r="AW49" s="632" t="s">
        <v>74</v>
      </c>
      <c r="AX49" s="289"/>
      <c r="AY49" s="633">
        <v>3</v>
      </c>
      <c r="AZ49" s="632" t="s">
        <v>74</v>
      </c>
      <c r="BA49" s="289"/>
      <c r="BB49" s="633">
        <v>2</v>
      </c>
      <c r="BC49" s="632" t="s">
        <v>73</v>
      </c>
      <c r="BD49" s="289"/>
      <c r="BE49" s="633"/>
      <c r="BF49" s="632"/>
      <c r="BG49" s="289"/>
      <c r="BH49" s="633"/>
      <c r="BI49" s="632"/>
      <c r="BJ49" s="289"/>
      <c r="BK49" s="633">
        <v>5</v>
      </c>
      <c r="BL49" s="632" t="s">
        <v>74</v>
      </c>
      <c r="BM49" s="289"/>
      <c r="BN49" s="633">
        <v>5</v>
      </c>
      <c r="BO49" s="632" t="s">
        <v>74</v>
      </c>
      <c r="BP49" s="289"/>
      <c r="BQ49" s="633">
        <v>3</v>
      </c>
      <c r="BR49" s="632" t="s">
        <v>74</v>
      </c>
      <c r="BS49" s="289"/>
      <c r="BT49" s="633">
        <v>1</v>
      </c>
      <c r="BU49" s="632" t="s">
        <v>74</v>
      </c>
      <c r="BV49" s="289"/>
      <c r="BW49" s="633">
        <v>3</v>
      </c>
      <c r="BX49" s="632" t="s">
        <v>74</v>
      </c>
      <c r="BY49" s="289" t="s">
        <v>87</v>
      </c>
      <c r="BZ49" s="633">
        <v>3</v>
      </c>
      <c r="CA49" s="632" t="s">
        <v>74</v>
      </c>
      <c r="CB49" s="289"/>
      <c r="CC49" s="633">
        <v>3</v>
      </c>
      <c r="CD49" s="632" t="s">
        <v>74</v>
      </c>
      <c r="CE49" s="289"/>
      <c r="CF49" s="633"/>
      <c r="CG49" s="632"/>
      <c r="CH49" s="289"/>
      <c r="CI49" s="633"/>
      <c r="CJ49" s="632"/>
      <c r="CK49" s="289"/>
      <c r="CL49" s="633"/>
      <c r="CM49" s="632"/>
      <c r="CN49" s="289"/>
      <c r="CO49" s="633"/>
      <c r="CP49" s="632"/>
      <c r="CQ49" s="190"/>
      <c r="CR49" s="233"/>
      <c r="CS49" s="68"/>
    </row>
    <row r="50" spans="1:128" ht="65.25" customHeight="1">
      <c r="A50" s="715" t="s">
        <v>153</v>
      </c>
      <c r="B50" s="96" t="s">
        <v>154</v>
      </c>
      <c r="C50" s="174">
        <v>1</v>
      </c>
      <c r="D50" s="103" t="s">
        <v>73</v>
      </c>
      <c r="E50" s="146"/>
      <c r="F50" s="633"/>
      <c r="G50" s="632"/>
      <c r="H50" s="289"/>
      <c r="I50" s="633">
        <v>3</v>
      </c>
      <c r="J50" s="632" t="s">
        <v>73</v>
      </c>
      <c r="K50" s="289"/>
      <c r="L50" s="633">
        <v>5</v>
      </c>
      <c r="M50" s="632" t="s">
        <v>73</v>
      </c>
      <c r="N50" s="289"/>
      <c r="O50" s="633"/>
      <c r="P50" s="632"/>
      <c r="Q50" s="289"/>
      <c r="R50" s="633">
        <v>1</v>
      </c>
      <c r="S50" s="632" t="s">
        <v>73</v>
      </c>
      <c r="T50" s="433"/>
      <c r="U50" s="720"/>
      <c r="V50" s="632"/>
      <c r="W50" s="433"/>
      <c r="X50" s="633">
        <v>5</v>
      </c>
      <c r="Y50" s="632" t="s">
        <v>74</v>
      </c>
      <c r="Z50" s="289"/>
      <c r="AA50" s="633"/>
      <c r="AB50" s="632"/>
      <c r="AC50" s="289"/>
      <c r="AD50" s="633">
        <v>2</v>
      </c>
      <c r="AE50" s="632" t="s">
        <v>73</v>
      </c>
      <c r="AF50" s="108"/>
      <c r="AG50" s="39">
        <v>5</v>
      </c>
      <c r="AH50" s="632" t="s">
        <v>74</v>
      </c>
      <c r="AI50" s="190"/>
      <c r="AJ50" s="703">
        <v>3</v>
      </c>
      <c r="AK50" s="632" t="s">
        <v>73</v>
      </c>
      <c r="AL50" s="289"/>
      <c r="AM50" s="633">
        <v>3</v>
      </c>
      <c r="AN50" s="632" t="s">
        <v>73</v>
      </c>
      <c r="AO50" s="289"/>
      <c r="AP50" s="633"/>
      <c r="AQ50" s="632"/>
      <c r="AR50" s="289"/>
      <c r="AS50" s="633">
        <v>3</v>
      </c>
      <c r="AT50" s="632" t="s">
        <v>73</v>
      </c>
      <c r="AU50" s="632"/>
      <c r="AV50" s="632">
        <v>3</v>
      </c>
      <c r="AW50" s="632" t="s">
        <v>74</v>
      </c>
      <c r="AX50" s="289"/>
      <c r="AY50" s="633"/>
      <c r="AZ50" s="632"/>
      <c r="BA50" s="289"/>
      <c r="BB50" s="633">
        <v>2</v>
      </c>
      <c r="BC50" s="632" t="s">
        <v>73</v>
      </c>
      <c r="BD50" s="289"/>
      <c r="BE50" s="633"/>
      <c r="BF50" s="632"/>
      <c r="BG50" s="289"/>
      <c r="BH50" s="633">
        <v>3</v>
      </c>
      <c r="BI50" s="632" t="s">
        <v>73</v>
      </c>
      <c r="BJ50" s="289"/>
      <c r="BK50" s="633">
        <v>3</v>
      </c>
      <c r="BL50" s="632" t="s">
        <v>74</v>
      </c>
      <c r="BM50" s="289"/>
      <c r="BN50" s="633">
        <v>3</v>
      </c>
      <c r="BO50" s="632" t="s">
        <v>74</v>
      </c>
      <c r="BP50" s="289"/>
      <c r="BQ50" s="633">
        <v>2</v>
      </c>
      <c r="BR50" s="632" t="s">
        <v>73</v>
      </c>
      <c r="BS50" s="289"/>
      <c r="BT50" s="633">
        <v>1</v>
      </c>
      <c r="BU50" s="632" t="s">
        <v>73</v>
      </c>
      <c r="BV50" s="289"/>
      <c r="BW50" s="633">
        <v>3</v>
      </c>
      <c r="BX50" s="632" t="s">
        <v>74</v>
      </c>
      <c r="BY50" s="289" t="s">
        <v>87</v>
      </c>
      <c r="BZ50" s="633"/>
      <c r="CA50" s="632"/>
      <c r="CB50" s="289"/>
      <c r="CC50" s="633">
        <v>3</v>
      </c>
      <c r="CD50" s="632" t="s">
        <v>73</v>
      </c>
      <c r="CE50" s="289"/>
      <c r="CF50" s="633">
        <v>3</v>
      </c>
      <c r="CG50" s="632" t="s">
        <v>73</v>
      </c>
      <c r="CH50" s="289"/>
      <c r="CI50" s="633"/>
      <c r="CJ50" s="632"/>
      <c r="CK50" s="289"/>
      <c r="CL50" s="633">
        <v>3</v>
      </c>
      <c r="CM50" s="632" t="s">
        <v>73</v>
      </c>
      <c r="CN50" s="289"/>
      <c r="CO50" s="154">
        <v>3</v>
      </c>
      <c r="CP50" s="289" t="s">
        <v>74</v>
      </c>
      <c r="CQ50" s="671"/>
      <c r="CR50" s="233"/>
      <c r="CS50" s="68"/>
    </row>
    <row r="51" spans="1:128" ht="65.25" customHeight="1">
      <c r="A51" s="715" t="s">
        <v>155</v>
      </c>
      <c r="B51" s="96" t="s">
        <v>156</v>
      </c>
      <c r="C51" s="174">
        <v>1</v>
      </c>
      <c r="D51" s="103" t="s">
        <v>73</v>
      </c>
      <c r="E51" s="146"/>
      <c r="F51" s="633"/>
      <c r="G51" s="632"/>
      <c r="H51" s="289"/>
      <c r="I51" s="633">
        <v>3</v>
      </c>
      <c r="J51" s="632" t="s">
        <v>73</v>
      </c>
      <c r="K51" s="289"/>
      <c r="L51" s="633">
        <v>5</v>
      </c>
      <c r="M51" s="632" t="s">
        <v>73</v>
      </c>
      <c r="N51" s="289"/>
      <c r="O51" s="633"/>
      <c r="P51" s="632"/>
      <c r="Q51" s="289"/>
      <c r="R51" s="633">
        <v>1</v>
      </c>
      <c r="S51" s="632" t="s">
        <v>73</v>
      </c>
      <c r="T51" s="433"/>
      <c r="U51" s="720">
        <v>5</v>
      </c>
      <c r="V51" s="632" t="s">
        <v>74</v>
      </c>
      <c r="W51" s="433"/>
      <c r="X51" s="633">
        <v>5</v>
      </c>
      <c r="Y51" s="632" t="s">
        <v>74</v>
      </c>
      <c r="Z51" s="289"/>
      <c r="AA51" s="633"/>
      <c r="AB51" s="632"/>
      <c r="AC51" s="289"/>
      <c r="AD51" s="633">
        <v>5</v>
      </c>
      <c r="AE51" s="632" t="s">
        <v>74</v>
      </c>
      <c r="AF51" s="108"/>
      <c r="AG51" s="39">
        <v>5</v>
      </c>
      <c r="AH51" s="632" t="s">
        <v>74</v>
      </c>
      <c r="AI51" s="190"/>
      <c r="AJ51" s="703">
        <v>3</v>
      </c>
      <c r="AK51" s="632" t="s">
        <v>73</v>
      </c>
      <c r="AL51" s="289"/>
      <c r="AM51" s="633">
        <v>3</v>
      </c>
      <c r="AN51" s="632" t="s">
        <v>73</v>
      </c>
      <c r="AO51" s="289"/>
      <c r="AP51" s="633"/>
      <c r="AQ51" s="632"/>
      <c r="AR51" s="289"/>
      <c r="AS51" s="633">
        <v>3</v>
      </c>
      <c r="AT51" s="632" t="s">
        <v>73</v>
      </c>
      <c r="AU51" s="632"/>
      <c r="AV51" s="632">
        <v>3</v>
      </c>
      <c r="AW51" s="632" t="s">
        <v>73</v>
      </c>
      <c r="AX51" s="289"/>
      <c r="AY51" s="633"/>
      <c r="AZ51" s="632"/>
      <c r="BA51" s="289"/>
      <c r="BB51" s="633">
        <v>2</v>
      </c>
      <c r="BC51" s="632" t="s">
        <v>74</v>
      </c>
      <c r="BD51" s="289"/>
      <c r="BE51" s="633"/>
      <c r="BF51" s="632"/>
      <c r="BG51" s="289"/>
      <c r="BH51" s="633"/>
      <c r="BI51" s="632"/>
      <c r="BJ51" s="289"/>
      <c r="BK51" s="633"/>
      <c r="BL51" s="632"/>
      <c r="BM51" s="289"/>
      <c r="BN51" s="633"/>
      <c r="BO51" s="632"/>
      <c r="BP51" s="289"/>
      <c r="BQ51" s="633">
        <v>2</v>
      </c>
      <c r="BR51" s="632" t="s">
        <v>73</v>
      </c>
      <c r="BS51" s="289"/>
      <c r="BT51" s="633">
        <v>1</v>
      </c>
      <c r="BU51" s="632" t="s">
        <v>73</v>
      </c>
      <c r="BV51" s="289"/>
      <c r="BW51" s="633">
        <v>3</v>
      </c>
      <c r="BX51" s="632" t="s">
        <v>74</v>
      </c>
      <c r="BY51" s="289" t="s">
        <v>87</v>
      </c>
      <c r="BZ51" s="633"/>
      <c r="CA51" s="632"/>
      <c r="CB51" s="289"/>
      <c r="CC51" s="633"/>
      <c r="CD51" s="632"/>
      <c r="CE51" s="289"/>
      <c r="CF51" s="633">
        <v>3</v>
      </c>
      <c r="CG51" s="632" t="s">
        <v>73</v>
      </c>
      <c r="CH51" s="289"/>
      <c r="CI51" s="633"/>
      <c r="CJ51" s="632"/>
      <c r="CK51" s="289"/>
      <c r="CL51" s="633">
        <v>3</v>
      </c>
      <c r="CM51" s="632" t="s">
        <v>73</v>
      </c>
      <c r="CN51" s="289"/>
      <c r="CO51" s="633">
        <v>1</v>
      </c>
      <c r="CP51" s="632" t="s">
        <v>73</v>
      </c>
      <c r="CQ51" s="190"/>
      <c r="CR51" s="233"/>
      <c r="CS51" s="68"/>
    </row>
    <row r="52" spans="1:128" ht="65.25" customHeight="1">
      <c r="A52" s="715" t="s">
        <v>157</v>
      </c>
      <c r="B52" s="96" t="s">
        <v>158</v>
      </c>
      <c r="C52" s="174">
        <v>5</v>
      </c>
      <c r="D52" s="103" t="s">
        <v>74</v>
      </c>
      <c r="E52" s="146"/>
      <c r="F52" s="633">
        <v>5</v>
      </c>
      <c r="G52" s="632" t="s">
        <v>74</v>
      </c>
      <c r="H52" s="289"/>
      <c r="I52" s="633"/>
      <c r="J52" s="632"/>
      <c r="K52" s="289"/>
      <c r="L52" s="633">
        <v>3</v>
      </c>
      <c r="M52" s="632" t="s">
        <v>73</v>
      </c>
      <c r="N52" s="289"/>
      <c r="O52" s="633">
        <v>5</v>
      </c>
      <c r="P52" s="632" t="s">
        <v>74</v>
      </c>
      <c r="Q52" s="289"/>
      <c r="R52" s="633">
        <v>3</v>
      </c>
      <c r="S52" s="632" t="s">
        <v>74</v>
      </c>
      <c r="T52" s="433"/>
      <c r="U52" s="720">
        <v>5</v>
      </c>
      <c r="V52" s="632" t="s">
        <v>74</v>
      </c>
      <c r="W52" s="433"/>
      <c r="X52" s="633">
        <v>5</v>
      </c>
      <c r="Y52" s="632" t="s">
        <v>74</v>
      </c>
      <c r="Z52" s="289"/>
      <c r="AA52" s="633">
        <v>3</v>
      </c>
      <c r="AB52" s="632" t="s">
        <v>73</v>
      </c>
      <c r="AC52" s="289"/>
      <c r="AD52" s="633">
        <v>5</v>
      </c>
      <c r="AE52" s="632" t="s">
        <v>74</v>
      </c>
      <c r="AF52" s="108"/>
      <c r="AG52" s="39">
        <v>5</v>
      </c>
      <c r="AH52" s="632" t="s">
        <v>74</v>
      </c>
      <c r="AI52" s="190"/>
      <c r="AJ52" s="703">
        <v>5</v>
      </c>
      <c r="AK52" s="632" t="s">
        <v>73</v>
      </c>
      <c r="AL52" s="289"/>
      <c r="AM52" s="633"/>
      <c r="AN52" s="632"/>
      <c r="AO52" s="289"/>
      <c r="AP52" s="633"/>
      <c r="AQ52" s="632"/>
      <c r="AR52" s="289"/>
      <c r="AS52" s="633"/>
      <c r="AT52" s="632"/>
      <c r="AU52" s="632"/>
      <c r="AV52" s="632">
        <v>3</v>
      </c>
      <c r="AW52" s="632" t="s">
        <v>74</v>
      </c>
      <c r="AX52" s="289"/>
      <c r="AY52" s="633">
        <v>3</v>
      </c>
      <c r="AZ52" s="632" t="s">
        <v>74</v>
      </c>
      <c r="BA52" s="289"/>
      <c r="BB52" s="633">
        <v>2</v>
      </c>
      <c r="BC52" s="632" t="s">
        <v>73</v>
      </c>
      <c r="BD52" s="289"/>
      <c r="BE52" s="633">
        <v>1</v>
      </c>
      <c r="BF52" s="632" t="s">
        <v>73</v>
      </c>
      <c r="BG52" s="289"/>
      <c r="BH52" s="633"/>
      <c r="BI52" s="632"/>
      <c r="BJ52" s="289"/>
      <c r="BK52" s="633">
        <v>5</v>
      </c>
      <c r="BL52" s="632" t="s">
        <v>74</v>
      </c>
      <c r="BM52" s="289"/>
      <c r="BN52" s="633">
        <v>5</v>
      </c>
      <c r="BO52" s="632" t="s">
        <v>74</v>
      </c>
      <c r="BP52" s="289"/>
      <c r="BQ52" s="633">
        <v>2</v>
      </c>
      <c r="BR52" s="632" t="s">
        <v>73</v>
      </c>
      <c r="BS52" s="289"/>
      <c r="BT52" s="633"/>
      <c r="BU52" s="632"/>
      <c r="BV52" s="289"/>
      <c r="BW52" s="633">
        <v>3</v>
      </c>
      <c r="BX52" s="632" t="s">
        <v>74</v>
      </c>
      <c r="BY52" s="289" t="s">
        <v>87</v>
      </c>
      <c r="BZ52" s="633">
        <v>3</v>
      </c>
      <c r="CA52" s="632" t="s">
        <v>74</v>
      </c>
      <c r="CB52" s="289"/>
      <c r="CC52" s="633"/>
      <c r="CD52" s="632"/>
      <c r="CE52" s="289"/>
      <c r="CF52" s="633"/>
      <c r="CG52" s="632"/>
      <c r="CH52" s="289"/>
      <c r="CI52" s="633">
        <v>5</v>
      </c>
      <c r="CJ52" s="632" t="s">
        <v>73</v>
      </c>
      <c r="CK52" s="289"/>
      <c r="CL52" s="633"/>
      <c r="CM52" s="632"/>
      <c r="CN52" s="289"/>
      <c r="CO52" s="633"/>
      <c r="CP52" s="632"/>
      <c r="CQ52" s="190"/>
      <c r="CR52" s="233"/>
      <c r="CS52" s="68"/>
    </row>
    <row r="53" spans="1:128" ht="65.25" customHeight="1">
      <c r="A53" s="715" t="s">
        <v>159</v>
      </c>
      <c r="B53" s="96" t="s">
        <v>160</v>
      </c>
      <c r="C53" s="174">
        <v>5</v>
      </c>
      <c r="D53" s="103" t="s">
        <v>74</v>
      </c>
      <c r="E53" s="146"/>
      <c r="F53" s="633">
        <v>5</v>
      </c>
      <c r="G53" s="632" t="s">
        <v>74</v>
      </c>
      <c r="H53" s="289"/>
      <c r="I53" s="633"/>
      <c r="J53" s="632"/>
      <c r="K53" s="289"/>
      <c r="L53" s="633">
        <v>5</v>
      </c>
      <c r="M53" s="632" t="s">
        <v>73</v>
      </c>
      <c r="N53" s="289"/>
      <c r="O53" s="633" t="s">
        <v>74</v>
      </c>
      <c r="P53" s="632" t="s">
        <v>74</v>
      </c>
      <c r="Q53" s="289"/>
      <c r="R53" s="633">
        <v>3</v>
      </c>
      <c r="S53" s="632" t="s">
        <v>74</v>
      </c>
      <c r="T53" s="433"/>
      <c r="U53" s="720">
        <v>5</v>
      </c>
      <c r="V53" s="632" t="s">
        <v>74</v>
      </c>
      <c r="W53" s="433"/>
      <c r="X53" s="633">
        <v>3</v>
      </c>
      <c r="Y53" s="632" t="s">
        <v>73</v>
      </c>
      <c r="Z53" s="289"/>
      <c r="AA53" s="633">
        <v>3</v>
      </c>
      <c r="AB53" s="632" t="s">
        <v>73</v>
      </c>
      <c r="AC53" s="289"/>
      <c r="AD53" s="633">
        <v>5</v>
      </c>
      <c r="AE53" s="632" t="s">
        <v>74</v>
      </c>
      <c r="AF53" s="108"/>
      <c r="AG53" s="39">
        <v>5</v>
      </c>
      <c r="AH53" s="632" t="s">
        <v>74</v>
      </c>
      <c r="AI53" s="190"/>
      <c r="AJ53" s="703">
        <v>1</v>
      </c>
      <c r="AK53" s="632" t="s">
        <v>74</v>
      </c>
      <c r="AL53" s="289"/>
      <c r="AM53" s="633"/>
      <c r="AN53" s="632"/>
      <c r="AO53" s="289"/>
      <c r="AP53" s="633"/>
      <c r="AQ53" s="632"/>
      <c r="AR53" s="289"/>
      <c r="AS53" s="633">
        <v>1</v>
      </c>
      <c r="AT53" s="632" t="s">
        <v>74</v>
      </c>
      <c r="AU53" s="632"/>
      <c r="AV53" s="632">
        <v>5</v>
      </c>
      <c r="AW53" s="632" t="s">
        <v>74</v>
      </c>
      <c r="AX53" s="289"/>
      <c r="AY53" s="633">
        <v>3</v>
      </c>
      <c r="AZ53" s="632" t="s">
        <v>74</v>
      </c>
      <c r="BA53" s="289"/>
      <c r="BB53" s="633">
        <v>1</v>
      </c>
      <c r="BC53" s="632" t="s">
        <v>73</v>
      </c>
      <c r="BD53" s="289"/>
      <c r="BE53" s="633">
        <v>3</v>
      </c>
      <c r="BF53" s="632" t="s">
        <v>73</v>
      </c>
      <c r="BG53" s="289"/>
      <c r="BH53" s="633"/>
      <c r="BI53" s="632"/>
      <c r="BJ53" s="289"/>
      <c r="BK53" s="633">
        <v>3</v>
      </c>
      <c r="BL53" s="632" t="s">
        <v>73</v>
      </c>
      <c r="BM53" s="289"/>
      <c r="BN53" s="633">
        <v>3</v>
      </c>
      <c r="BO53" s="632" t="s">
        <v>73</v>
      </c>
      <c r="BP53" s="289"/>
      <c r="BQ53" s="633">
        <v>2</v>
      </c>
      <c r="BR53" s="632" t="s">
        <v>73</v>
      </c>
      <c r="BS53" s="289"/>
      <c r="BT53" s="633">
        <v>3</v>
      </c>
      <c r="BU53" s="632" t="s">
        <v>73</v>
      </c>
      <c r="BV53" s="289"/>
      <c r="BW53" s="633">
        <v>3</v>
      </c>
      <c r="BX53" s="632" t="s">
        <v>74</v>
      </c>
      <c r="BY53" s="289" t="s">
        <v>87</v>
      </c>
      <c r="BZ53" s="633">
        <v>3</v>
      </c>
      <c r="CA53" s="632" t="s">
        <v>74</v>
      </c>
      <c r="CB53" s="289"/>
      <c r="CC53" s="633">
        <v>5</v>
      </c>
      <c r="CD53" s="632" t="s">
        <v>74</v>
      </c>
      <c r="CE53" s="289"/>
      <c r="CF53" s="633"/>
      <c r="CG53" s="632"/>
      <c r="CH53" s="289"/>
      <c r="CI53" s="633">
        <v>5</v>
      </c>
      <c r="CJ53" s="632" t="s">
        <v>73</v>
      </c>
      <c r="CK53" s="289"/>
      <c r="CL53" s="633"/>
      <c r="CM53" s="632"/>
      <c r="CN53" s="289"/>
      <c r="CO53" s="633">
        <v>3</v>
      </c>
      <c r="CP53" s="632" t="s">
        <v>73</v>
      </c>
      <c r="CQ53" s="190"/>
      <c r="CR53" s="233"/>
      <c r="CS53" s="68"/>
    </row>
    <row r="54" spans="1:128" ht="65.25" customHeight="1">
      <c r="A54" s="715" t="s">
        <v>161</v>
      </c>
      <c r="B54" s="96" t="s">
        <v>162</v>
      </c>
      <c r="C54" s="174"/>
      <c r="D54" s="103"/>
      <c r="E54" s="146"/>
      <c r="F54" s="633"/>
      <c r="G54" s="632"/>
      <c r="H54" s="289"/>
      <c r="I54" s="633"/>
      <c r="J54" s="632"/>
      <c r="K54" s="289"/>
      <c r="L54" s="633">
        <v>5</v>
      </c>
      <c r="M54" s="632" t="s">
        <v>74</v>
      </c>
      <c r="N54" s="289"/>
      <c r="O54" s="633"/>
      <c r="P54" s="632"/>
      <c r="Q54" s="289"/>
      <c r="R54" s="633"/>
      <c r="S54" s="632"/>
      <c r="T54" s="433"/>
      <c r="U54" s="720">
        <v>5</v>
      </c>
      <c r="V54" s="632" t="s">
        <v>74</v>
      </c>
      <c r="W54" s="433"/>
      <c r="X54" s="633">
        <v>3</v>
      </c>
      <c r="Y54" s="632" t="s">
        <v>73</v>
      </c>
      <c r="Z54" s="289"/>
      <c r="AA54" s="633"/>
      <c r="AB54" s="632"/>
      <c r="AC54" s="289"/>
      <c r="AD54" s="633">
        <v>5</v>
      </c>
      <c r="AE54" s="632" t="s">
        <v>74</v>
      </c>
      <c r="AF54" s="108"/>
      <c r="AG54" s="39">
        <v>5</v>
      </c>
      <c r="AH54" s="632" t="s">
        <v>74</v>
      </c>
      <c r="AI54" s="190"/>
      <c r="AJ54" s="703"/>
      <c r="AK54" s="632"/>
      <c r="AL54" s="289"/>
      <c r="AM54" s="633"/>
      <c r="AN54" s="632"/>
      <c r="AO54" s="289"/>
      <c r="AP54" s="633"/>
      <c r="AQ54" s="632"/>
      <c r="AR54" s="289"/>
      <c r="AS54" s="633">
        <v>3</v>
      </c>
      <c r="AT54" s="632" t="s">
        <v>74</v>
      </c>
      <c r="AU54" s="632"/>
      <c r="AV54" s="632">
        <v>5</v>
      </c>
      <c r="AW54" s="632" t="s">
        <v>74</v>
      </c>
      <c r="AX54" s="289"/>
      <c r="AY54" s="633">
        <v>3</v>
      </c>
      <c r="AZ54" s="632" t="s">
        <v>74</v>
      </c>
      <c r="BA54" s="289"/>
      <c r="BB54" s="633">
        <v>2</v>
      </c>
      <c r="BC54" s="632" t="s">
        <v>74</v>
      </c>
      <c r="BD54" s="289"/>
      <c r="BE54" s="633"/>
      <c r="BF54" s="632"/>
      <c r="BG54" s="289"/>
      <c r="BH54" s="633">
        <v>5</v>
      </c>
      <c r="BI54" s="632" t="s">
        <v>74</v>
      </c>
      <c r="BJ54" s="289"/>
      <c r="BK54" s="633"/>
      <c r="BL54" s="632"/>
      <c r="BM54" s="289"/>
      <c r="BN54" s="633">
        <v>5</v>
      </c>
      <c r="BO54" s="632" t="s">
        <v>74</v>
      </c>
      <c r="BP54" s="289"/>
      <c r="BQ54" s="633">
        <v>1</v>
      </c>
      <c r="BR54" s="632" t="s">
        <v>73</v>
      </c>
      <c r="BS54" s="289"/>
      <c r="BT54" s="633"/>
      <c r="BU54" s="632"/>
      <c r="BV54" s="289"/>
      <c r="BW54" s="633">
        <v>3</v>
      </c>
      <c r="BX54" s="632" t="s">
        <v>73</v>
      </c>
      <c r="BY54" s="289" t="s">
        <v>87</v>
      </c>
      <c r="BZ54" s="633">
        <v>3</v>
      </c>
      <c r="CA54" s="632" t="s">
        <v>74</v>
      </c>
      <c r="CB54" s="289"/>
      <c r="CC54" s="633">
        <v>3</v>
      </c>
      <c r="CD54" s="632" t="s">
        <v>74</v>
      </c>
      <c r="CE54" s="289"/>
      <c r="CF54" s="633">
        <v>5</v>
      </c>
      <c r="CG54" s="632" t="s">
        <v>74</v>
      </c>
      <c r="CH54" s="289"/>
      <c r="CI54" s="633">
        <v>5</v>
      </c>
      <c r="CJ54" s="632" t="s">
        <v>74</v>
      </c>
      <c r="CK54" s="289"/>
      <c r="CL54" s="633"/>
      <c r="CM54" s="632"/>
      <c r="CN54" s="289"/>
      <c r="CO54" s="633"/>
      <c r="CP54" s="632"/>
      <c r="CQ54" s="190"/>
      <c r="CR54" s="233"/>
      <c r="CS54" s="68"/>
    </row>
    <row r="55" spans="1:128" ht="65.25" customHeight="1">
      <c r="A55" s="715" t="s">
        <v>163</v>
      </c>
      <c r="B55" s="672" t="s">
        <v>164</v>
      </c>
      <c r="C55" s="174"/>
      <c r="D55" s="103"/>
      <c r="E55" s="146"/>
      <c r="F55" s="633"/>
      <c r="G55" s="632"/>
      <c r="H55" s="289"/>
      <c r="I55" s="633"/>
      <c r="J55" s="632"/>
      <c r="K55" s="289"/>
      <c r="L55" s="633"/>
      <c r="M55" s="632"/>
      <c r="N55" s="289"/>
      <c r="O55" s="633"/>
      <c r="P55" s="632"/>
      <c r="Q55" s="289"/>
      <c r="R55" s="633">
        <v>2</v>
      </c>
      <c r="S55" s="632" t="s">
        <v>73</v>
      </c>
      <c r="T55" s="433"/>
      <c r="U55" s="720">
        <v>5</v>
      </c>
      <c r="V55" s="632" t="s">
        <v>74</v>
      </c>
      <c r="W55" s="433"/>
      <c r="X55" s="633">
        <v>5</v>
      </c>
      <c r="Y55" s="632" t="s">
        <v>74</v>
      </c>
      <c r="Z55" s="289"/>
      <c r="AA55" s="633"/>
      <c r="AB55" s="632"/>
      <c r="AC55" s="289"/>
      <c r="AD55" s="633"/>
      <c r="AE55" s="632"/>
      <c r="AF55" s="108"/>
      <c r="AG55" s="39">
        <v>3</v>
      </c>
      <c r="AH55" s="632" t="s">
        <v>73</v>
      </c>
      <c r="AI55" s="190"/>
      <c r="AJ55" s="703"/>
      <c r="AK55" s="632"/>
      <c r="AL55" s="289"/>
      <c r="AM55" s="633"/>
      <c r="AN55" s="632"/>
      <c r="AO55" s="289"/>
      <c r="AP55" s="633"/>
      <c r="AQ55" s="632"/>
      <c r="AR55" s="289"/>
      <c r="AS55" s="633"/>
      <c r="AT55" s="632"/>
      <c r="AU55" s="632"/>
      <c r="AV55" s="632">
        <v>1</v>
      </c>
      <c r="AW55" s="632" t="s">
        <v>74</v>
      </c>
      <c r="AX55" s="289"/>
      <c r="AY55" s="633"/>
      <c r="AZ55" s="632"/>
      <c r="BA55" s="289"/>
      <c r="BB55" s="633"/>
      <c r="BC55" s="632"/>
      <c r="BD55" s="289"/>
      <c r="BE55" s="633"/>
      <c r="BF55" s="632"/>
      <c r="BG55" s="289"/>
      <c r="BH55" s="633"/>
      <c r="BI55" s="632"/>
      <c r="BJ55" s="289"/>
      <c r="BK55" s="633"/>
      <c r="BL55" s="632"/>
      <c r="BM55" s="289"/>
      <c r="BN55" s="633"/>
      <c r="BO55" s="632"/>
      <c r="BP55" s="289"/>
      <c r="BQ55" s="633">
        <v>1</v>
      </c>
      <c r="BR55" s="632" t="s">
        <v>73</v>
      </c>
      <c r="BS55" s="289"/>
      <c r="BT55" s="633"/>
      <c r="BU55" s="632"/>
      <c r="BV55" s="289"/>
      <c r="BW55" s="633"/>
      <c r="BX55" s="632"/>
      <c r="BY55" s="289"/>
      <c r="BZ55" s="633"/>
      <c r="CA55" s="632"/>
      <c r="CB55" s="289"/>
      <c r="CC55" s="633"/>
      <c r="CD55" s="632"/>
      <c r="CE55" s="289"/>
      <c r="CF55" s="633"/>
      <c r="CG55" s="632"/>
      <c r="CH55" s="289"/>
      <c r="CI55" s="633"/>
      <c r="CJ55" s="632"/>
      <c r="CK55" s="289"/>
      <c r="CL55" s="633">
        <v>3</v>
      </c>
      <c r="CM55" s="632" t="s">
        <v>73</v>
      </c>
      <c r="CN55" s="289"/>
      <c r="CO55" s="633"/>
      <c r="CP55" s="632"/>
      <c r="CQ55" s="190"/>
      <c r="CR55" s="233"/>
      <c r="CS55" s="68"/>
    </row>
    <row r="56" spans="1:128" ht="36" customHeight="1">
      <c r="A56" s="68"/>
      <c r="B56" s="664" t="s">
        <v>165</v>
      </c>
      <c r="C56" s="235"/>
      <c r="D56" s="392"/>
      <c r="E56" s="675"/>
      <c r="F56" s="365"/>
      <c r="G56" s="643"/>
      <c r="H56" s="454"/>
      <c r="I56" s="365"/>
      <c r="J56" s="643"/>
      <c r="K56" s="454"/>
      <c r="L56" s="365"/>
      <c r="M56" s="643"/>
      <c r="N56" s="454"/>
      <c r="O56" s="365"/>
      <c r="P56" s="643"/>
      <c r="Q56" s="454"/>
      <c r="R56" s="365"/>
      <c r="S56" s="643"/>
      <c r="T56" s="358"/>
      <c r="U56" s="181"/>
      <c r="V56" s="643"/>
      <c r="W56" s="358"/>
      <c r="X56" s="365"/>
      <c r="Y56" s="643"/>
      <c r="Z56" s="454"/>
      <c r="AA56" s="365"/>
      <c r="AB56" s="643"/>
      <c r="AC56" s="454"/>
      <c r="AD56" s="365"/>
      <c r="AE56" s="643"/>
      <c r="AF56" s="512"/>
      <c r="AG56" s="49"/>
      <c r="AH56" s="643"/>
      <c r="AI56" s="526"/>
      <c r="AJ56" s="49"/>
      <c r="AK56" s="643"/>
      <c r="AL56" s="454"/>
      <c r="AM56" s="365"/>
      <c r="AN56" s="643"/>
      <c r="AO56" s="454"/>
      <c r="AP56" s="365"/>
      <c r="AQ56" s="643"/>
      <c r="AR56" s="454"/>
      <c r="AS56" s="365"/>
      <c r="AT56" s="643"/>
      <c r="AU56" s="643"/>
      <c r="AV56" s="643"/>
      <c r="AW56" s="643"/>
      <c r="AX56" s="454"/>
      <c r="AY56" s="365"/>
      <c r="AZ56" s="643"/>
      <c r="BA56" s="454"/>
      <c r="BB56" s="365"/>
      <c r="BC56" s="643"/>
      <c r="BD56" s="454"/>
      <c r="BE56" s="365"/>
      <c r="BF56" s="643"/>
      <c r="BG56" s="454"/>
      <c r="BH56" s="365"/>
      <c r="BI56" s="643"/>
      <c r="BJ56" s="454"/>
      <c r="BK56" s="365"/>
      <c r="BL56" s="643"/>
      <c r="BM56" s="454"/>
      <c r="BN56" s="365"/>
      <c r="BO56" s="643"/>
      <c r="BP56" s="454"/>
      <c r="BQ56" s="365"/>
      <c r="BR56" s="643"/>
      <c r="BS56" s="454"/>
      <c r="BT56" s="365"/>
      <c r="BU56" s="643"/>
      <c r="BV56" s="454"/>
      <c r="BW56" s="365"/>
      <c r="BX56" s="643"/>
      <c r="BY56" s="454"/>
      <c r="BZ56" s="365"/>
      <c r="CA56" s="643"/>
      <c r="CB56" s="454"/>
      <c r="CC56" s="365"/>
      <c r="CD56" s="643"/>
      <c r="CE56" s="454"/>
      <c r="CF56" s="365"/>
      <c r="CG56" s="643"/>
      <c r="CH56" s="454"/>
      <c r="CI56" s="365"/>
      <c r="CJ56" s="643"/>
      <c r="CK56" s="454"/>
      <c r="CL56" s="365"/>
      <c r="CM56" s="643"/>
      <c r="CN56" s="454"/>
      <c r="CO56" s="365"/>
      <c r="CP56" s="643"/>
      <c r="CQ56" s="526"/>
      <c r="CR56" s="233"/>
      <c r="CS56" s="68"/>
    </row>
    <row r="57" spans="1:128" ht="65.25" customHeight="1">
      <c r="A57" s="715" t="s">
        <v>166</v>
      </c>
      <c r="B57" s="96" t="s">
        <v>167</v>
      </c>
      <c r="C57" s="174">
        <v>5</v>
      </c>
      <c r="D57" s="103" t="s">
        <v>73</v>
      </c>
      <c r="E57" s="146"/>
      <c r="F57" s="633">
        <v>5</v>
      </c>
      <c r="G57" s="632" t="s">
        <v>73</v>
      </c>
      <c r="H57" s="289"/>
      <c r="I57" s="633"/>
      <c r="J57" s="632"/>
      <c r="K57" s="289"/>
      <c r="L57" s="633">
        <v>5</v>
      </c>
      <c r="M57" s="632" t="s">
        <v>73</v>
      </c>
      <c r="N57" s="289"/>
      <c r="O57" s="633">
        <v>5</v>
      </c>
      <c r="P57" s="632" t="s">
        <v>74</v>
      </c>
      <c r="Q57" s="289"/>
      <c r="R57" s="633">
        <v>5</v>
      </c>
      <c r="S57" s="632" t="s">
        <v>74</v>
      </c>
      <c r="T57" s="433"/>
      <c r="U57" s="720">
        <v>5</v>
      </c>
      <c r="V57" s="632" t="s">
        <v>74</v>
      </c>
      <c r="W57" s="433"/>
      <c r="X57" s="633">
        <v>3</v>
      </c>
      <c r="Y57" s="632" t="s">
        <v>73</v>
      </c>
      <c r="Z57" s="289"/>
      <c r="AA57" s="633">
        <v>3</v>
      </c>
      <c r="AB57" s="632" t="s">
        <v>74</v>
      </c>
      <c r="AC57" s="289"/>
      <c r="AD57" s="633">
        <v>5</v>
      </c>
      <c r="AE57" s="632" t="s">
        <v>74</v>
      </c>
      <c r="AF57" s="108"/>
      <c r="AG57" s="39">
        <v>5</v>
      </c>
      <c r="AH57" s="632" t="s">
        <v>74</v>
      </c>
      <c r="AI57" s="190"/>
      <c r="AJ57" s="703">
        <v>3</v>
      </c>
      <c r="AK57" s="632" t="s">
        <v>73</v>
      </c>
      <c r="AL57" s="289"/>
      <c r="AM57" s="633">
        <v>3</v>
      </c>
      <c r="AN57" s="632" t="s">
        <v>73</v>
      </c>
      <c r="AO57" s="289"/>
      <c r="AP57" s="633"/>
      <c r="AQ57" s="632"/>
      <c r="AR57" s="289"/>
      <c r="AS57" s="633">
        <v>3</v>
      </c>
      <c r="AT57" s="632" t="s">
        <v>74</v>
      </c>
      <c r="AU57" s="632"/>
      <c r="AV57" s="632">
        <v>5</v>
      </c>
      <c r="AW57" s="632" t="s">
        <v>74</v>
      </c>
      <c r="AX57" s="289"/>
      <c r="AY57" s="633">
        <v>3</v>
      </c>
      <c r="AZ57" s="632" t="s">
        <v>74</v>
      </c>
      <c r="BA57" s="289"/>
      <c r="BB57" s="633">
        <v>3</v>
      </c>
      <c r="BC57" s="632" t="s">
        <v>74</v>
      </c>
      <c r="BD57" s="289"/>
      <c r="BE57" s="633"/>
      <c r="BF57" s="632"/>
      <c r="BG57" s="289"/>
      <c r="BH57" s="633"/>
      <c r="BI57" s="632"/>
      <c r="BJ57" s="289"/>
      <c r="BK57" s="633">
        <v>3</v>
      </c>
      <c r="BL57" s="632" t="s">
        <v>74</v>
      </c>
      <c r="BM57" s="289"/>
      <c r="BN57" s="633">
        <v>3</v>
      </c>
      <c r="BO57" s="632" t="s">
        <v>74</v>
      </c>
      <c r="BP57" s="289"/>
      <c r="BQ57" s="633">
        <v>1</v>
      </c>
      <c r="BR57" s="632" t="s">
        <v>73</v>
      </c>
      <c r="BS57" s="289"/>
      <c r="BT57" s="633">
        <v>1</v>
      </c>
      <c r="BU57" s="632" t="s">
        <v>74</v>
      </c>
      <c r="BV57" s="289"/>
      <c r="BW57" s="633">
        <v>3</v>
      </c>
      <c r="BX57" s="632" t="s">
        <v>74</v>
      </c>
      <c r="BY57" s="289"/>
      <c r="BZ57" s="633">
        <v>3</v>
      </c>
      <c r="CA57" s="632" t="s">
        <v>74</v>
      </c>
      <c r="CB57" s="289"/>
      <c r="CC57" s="633">
        <v>5</v>
      </c>
      <c r="CD57" s="632" t="s">
        <v>74</v>
      </c>
      <c r="CE57" s="289"/>
      <c r="CF57" s="633">
        <v>5</v>
      </c>
      <c r="CG57" s="632" t="s">
        <v>74</v>
      </c>
      <c r="CH57" s="289"/>
      <c r="CI57" s="633"/>
      <c r="CJ57" s="632"/>
      <c r="CK57" s="289"/>
      <c r="CL57" s="633"/>
      <c r="CM57" s="632"/>
      <c r="CN57" s="289"/>
      <c r="CO57" s="633"/>
      <c r="CP57" s="632"/>
      <c r="CQ57" s="190"/>
      <c r="CR57" s="233"/>
      <c r="CS57" s="68"/>
    </row>
    <row r="58" spans="1:128" ht="65.25" customHeight="1">
      <c r="A58" s="715" t="s">
        <v>168</v>
      </c>
      <c r="B58" s="96" t="s">
        <v>169</v>
      </c>
      <c r="C58" s="174">
        <v>4</v>
      </c>
      <c r="D58" s="103" t="s">
        <v>74</v>
      </c>
      <c r="E58" s="146"/>
      <c r="F58" s="633">
        <v>4</v>
      </c>
      <c r="G58" s="632" t="s">
        <v>74</v>
      </c>
      <c r="H58" s="289"/>
      <c r="I58" s="633">
        <v>5</v>
      </c>
      <c r="J58" s="632" t="s">
        <v>74</v>
      </c>
      <c r="K58" s="289"/>
      <c r="L58" s="633">
        <v>5</v>
      </c>
      <c r="M58" s="632" t="s">
        <v>74</v>
      </c>
      <c r="N58" s="289"/>
      <c r="O58" s="633">
        <v>5</v>
      </c>
      <c r="P58" s="632" t="s">
        <v>74</v>
      </c>
      <c r="Q58" s="289"/>
      <c r="R58" s="633"/>
      <c r="S58" s="632"/>
      <c r="T58" s="433"/>
      <c r="U58" s="720">
        <v>5</v>
      </c>
      <c r="V58" s="632" t="s">
        <v>74</v>
      </c>
      <c r="W58" s="433"/>
      <c r="X58" s="633">
        <v>5</v>
      </c>
      <c r="Y58" s="632" t="s">
        <v>74</v>
      </c>
      <c r="Z58" s="289"/>
      <c r="AA58" s="633">
        <v>5</v>
      </c>
      <c r="AB58" s="632" t="s">
        <v>74</v>
      </c>
      <c r="AC58" s="289"/>
      <c r="AD58" s="633">
        <v>5</v>
      </c>
      <c r="AE58" s="632" t="s">
        <v>74</v>
      </c>
      <c r="AF58" s="108"/>
      <c r="AG58" s="39">
        <v>5</v>
      </c>
      <c r="AH58" s="632" t="s">
        <v>74</v>
      </c>
      <c r="AI58" s="190"/>
      <c r="AJ58" s="703"/>
      <c r="AK58" s="632"/>
      <c r="AL58" s="289"/>
      <c r="AM58" s="633">
        <v>1</v>
      </c>
      <c r="AN58" s="632" t="s">
        <v>73</v>
      </c>
      <c r="AO58" s="289"/>
      <c r="AP58" s="633"/>
      <c r="AQ58" s="632"/>
      <c r="AR58" s="289"/>
      <c r="AS58" s="633">
        <v>1</v>
      </c>
      <c r="AT58" s="632" t="s">
        <v>73</v>
      </c>
      <c r="AU58" s="632"/>
      <c r="AV58" s="632">
        <v>1</v>
      </c>
      <c r="AW58" s="632" t="s">
        <v>73</v>
      </c>
      <c r="AX58" s="289"/>
      <c r="AY58" s="633">
        <v>3</v>
      </c>
      <c r="AZ58" s="632" t="s">
        <v>74</v>
      </c>
      <c r="BA58" s="289"/>
      <c r="BB58" s="633">
        <v>3</v>
      </c>
      <c r="BC58" s="632" t="s">
        <v>74</v>
      </c>
      <c r="BD58" s="289"/>
      <c r="BE58" s="633">
        <v>1</v>
      </c>
      <c r="BF58" s="632" t="s">
        <v>73</v>
      </c>
      <c r="BG58" s="289"/>
      <c r="BH58" s="633">
        <v>1</v>
      </c>
      <c r="BI58" s="632" t="s">
        <v>73</v>
      </c>
      <c r="BJ58" s="289"/>
      <c r="BK58" s="633">
        <v>1</v>
      </c>
      <c r="BL58" s="632" t="s">
        <v>73</v>
      </c>
      <c r="BM58" s="289"/>
      <c r="BN58" s="633">
        <v>1</v>
      </c>
      <c r="BO58" s="632" t="s">
        <v>73</v>
      </c>
      <c r="BP58" s="289"/>
      <c r="BQ58" s="633">
        <v>1</v>
      </c>
      <c r="BR58" s="632" t="s">
        <v>73</v>
      </c>
      <c r="BS58" s="289"/>
      <c r="BT58" s="633">
        <v>3</v>
      </c>
      <c r="BU58" s="632" t="s">
        <v>73</v>
      </c>
      <c r="BV58" s="289"/>
      <c r="BW58" s="633">
        <v>5</v>
      </c>
      <c r="BX58" s="632" t="s">
        <v>74</v>
      </c>
      <c r="BY58" s="289"/>
      <c r="BZ58" s="633">
        <v>3</v>
      </c>
      <c r="CA58" s="632" t="s">
        <v>74</v>
      </c>
      <c r="CB58" s="289"/>
      <c r="CC58" s="633">
        <v>5</v>
      </c>
      <c r="CD58" s="632" t="s">
        <v>74</v>
      </c>
      <c r="CE58" s="289"/>
      <c r="CF58" s="633">
        <v>5</v>
      </c>
      <c r="CG58" s="632" t="s">
        <v>73</v>
      </c>
      <c r="CH58" s="289"/>
      <c r="CI58" s="633">
        <v>5</v>
      </c>
      <c r="CJ58" s="632" t="s">
        <v>74</v>
      </c>
      <c r="CK58" s="289"/>
      <c r="CL58" s="633"/>
      <c r="CM58" s="632"/>
      <c r="CN58" s="289"/>
      <c r="CO58" s="633"/>
      <c r="CP58" s="632"/>
      <c r="CQ58" s="190"/>
      <c r="CR58" s="233"/>
      <c r="CS58" s="68"/>
    </row>
    <row r="59" spans="1:128" ht="65.25" customHeight="1">
      <c r="A59" s="715" t="s">
        <v>170</v>
      </c>
      <c r="B59" s="672" t="s">
        <v>171</v>
      </c>
      <c r="C59" s="174"/>
      <c r="D59" s="103"/>
      <c r="E59" s="146"/>
      <c r="F59" s="633"/>
      <c r="G59" s="632"/>
      <c r="H59" s="289"/>
      <c r="I59" s="633"/>
      <c r="J59" s="632"/>
      <c r="K59" s="289"/>
      <c r="L59" s="633"/>
      <c r="M59" s="632"/>
      <c r="N59" s="289"/>
      <c r="O59" s="633"/>
      <c r="P59" s="632"/>
      <c r="Q59" s="289"/>
      <c r="R59" s="633">
        <v>3</v>
      </c>
      <c r="S59" s="632" t="s">
        <v>74</v>
      </c>
      <c r="T59" s="433"/>
      <c r="U59" s="720"/>
      <c r="V59" s="632"/>
      <c r="W59" s="433"/>
      <c r="X59" s="633">
        <v>5</v>
      </c>
      <c r="Y59" s="632" t="s">
        <v>74</v>
      </c>
      <c r="Z59" s="289"/>
      <c r="AA59" s="633">
        <v>3</v>
      </c>
      <c r="AB59" s="632" t="s">
        <v>73</v>
      </c>
      <c r="AC59" s="289"/>
      <c r="AD59" s="633"/>
      <c r="AE59" s="632"/>
      <c r="AF59" s="108"/>
      <c r="AG59" s="39">
        <v>5</v>
      </c>
      <c r="AH59" s="632" t="s">
        <v>74</v>
      </c>
      <c r="AI59" s="190"/>
      <c r="AJ59" s="703">
        <v>5</v>
      </c>
      <c r="AK59" s="632" t="s">
        <v>73</v>
      </c>
      <c r="AL59" s="289"/>
      <c r="AM59" s="633"/>
      <c r="AN59" s="632"/>
      <c r="AO59" s="289"/>
      <c r="AP59" s="633"/>
      <c r="AQ59" s="632"/>
      <c r="AR59" s="289"/>
      <c r="AS59" s="633"/>
      <c r="AT59" s="632"/>
      <c r="AU59" s="632"/>
      <c r="AV59" s="632">
        <v>3</v>
      </c>
      <c r="AW59" s="632" t="s">
        <v>74</v>
      </c>
      <c r="AX59" s="289"/>
      <c r="AY59" s="633"/>
      <c r="AZ59" s="632"/>
      <c r="BA59" s="289"/>
      <c r="BB59" s="633">
        <v>1</v>
      </c>
      <c r="BC59" s="632" t="s">
        <v>73</v>
      </c>
      <c r="BD59" s="289"/>
      <c r="BE59" s="633"/>
      <c r="BF59" s="632"/>
      <c r="BG59" s="289"/>
      <c r="BH59" s="633"/>
      <c r="BI59" s="632"/>
      <c r="BJ59" s="289"/>
      <c r="BK59" s="633"/>
      <c r="BL59" s="632"/>
      <c r="BM59" s="289"/>
      <c r="BN59" s="633">
        <v>3</v>
      </c>
      <c r="BO59" s="632" t="s">
        <v>74</v>
      </c>
      <c r="BP59" s="289"/>
      <c r="BQ59" s="633">
        <v>1</v>
      </c>
      <c r="BR59" s="632" t="s">
        <v>73</v>
      </c>
      <c r="BS59" s="289"/>
      <c r="BT59" s="633"/>
      <c r="BU59" s="632"/>
      <c r="BV59" s="289"/>
      <c r="BW59" s="633">
        <v>3</v>
      </c>
      <c r="BX59" s="632" t="s">
        <v>73</v>
      </c>
      <c r="BY59" s="289"/>
      <c r="BZ59" s="633"/>
      <c r="CA59" s="632"/>
      <c r="CB59" s="289"/>
      <c r="CC59" s="633">
        <v>3</v>
      </c>
      <c r="CD59" s="632" t="s">
        <v>74</v>
      </c>
      <c r="CE59" s="289"/>
      <c r="CF59" s="633"/>
      <c r="CG59" s="632"/>
      <c r="CH59" s="289"/>
      <c r="CI59" s="633">
        <v>3</v>
      </c>
      <c r="CJ59" s="632" t="s">
        <v>74</v>
      </c>
      <c r="CK59" s="289"/>
      <c r="CL59" s="633"/>
      <c r="CM59" s="632"/>
      <c r="CN59" s="289"/>
      <c r="CO59" s="633">
        <v>3</v>
      </c>
      <c r="CP59" s="632" t="s">
        <v>73</v>
      </c>
      <c r="CQ59" s="190"/>
      <c r="CR59" s="233"/>
      <c r="CS59" s="68"/>
    </row>
    <row r="60" spans="1:128" ht="65.25" customHeight="1">
      <c r="A60" s="715" t="s">
        <v>172</v>
      </c>
      <c r="B60" s="672" t="s">
        <v>173</v>
      </c>
      <c r="C60" s="174">
        <v>4</v>
      </c>
      <c r="D60" s="103" t="s">
        <v>74</v>
      </c>
      <c r="E60" s="146"/>
      <c r="F60" s="633">
        <v>4</v>
      </c>
      <c r="G60" s="632" t="s">
        <v>74</v>
      </c>
      <c r="H60" s="289"/>
      <c r="I60" s="633">
        <v>5</v>
      </c>
      <c r="J60" s="632" t="s">
        <v>73</v>
      </c>
      <c r="K60" s="289"/>
      <c r="L60" s="633">
        <v>5</v>
      </c>
      <c r="M60" s="632" t="s">
        <v>73</v>
      </c>
      <c r="N60" s="289"/>
      <c r="O60" s="633">
        <v>5</v>
      </c>
      <c r="P60" s="632" t="s">
        <v>74</v>
      </c>
      <c r="Q60" s="289"/>
      <c r="R60" s="633"/>
      <c r="S60" s="632"/>
      <c r="T60" s="433"/>
      <c r="U60" s="720">
        <v>5</v>
      </c>
      <c r="V60" s="632" t="s">
        <v>74</v>
      </c>
      <c r="W60" s="433"/>
      <c r="X60" s="633">
        <v>5</v>
      </c>
      <c r="Y60" s="632" t="s">
        <v>74</v>
      </c>
      <c r="Z60" s="289"/>
      <c r="AA60" s="633"/>
      <c r="AB60" s="632"/>
      <c r="AC60" s="289"/>
      <c r="AD60" s="633">
        <v>5</v>
      </c>
      <c r="AE60" s="632" t="s">
        <v>74</v>
      </c>
      <c r="AF60" s="108"/>
      <c r="AG60" s="39">
        <v>5</v>
      </c>
      <c r="AH60" s="632" t="s">
        <v>74</v>
      </c>
      <c r="AI60" s="190"/>
      <c r="AJ60" s="703"/>
      <c r="AK60" s="632"/>
      <c r="AL60" s="289"/>
      <c r="AM60" s="633"/>
      <c r="AN60" s="632"/>
      <c r="AO60" s="289"/>
      <c r="AP60" s="633"/>
      <c r="AQ60" s="632"/>
      <c r="AR60" s="289"/>
      <c r="AS60" s="633">
        <v>1</v>
      </c>
      <c r="AT60" s="632" t="s">
        <v>73</v>
      </c>
      <c r="AU60" s="632"/>
      <c r="AV60" s="632">
        <v>1</v>
      </c>
      <c r="AW60" s="632" t="s">
        <v>74</v>
      </c>
      <c r="AX60" s="289"/>
      <c r="AY60" s="633">
        <v>3</v>
      </c>
      <c r="AZ60" s="632" t="s">
        <v>74</v>
      </c>
      <c r="BA60" s="289"/>
      <c r="BB60" s="633"/>
      <c r="BC60" s="632"/>
      <c r="BD60" s="289"/>
      <c r="BE60" s="633"/>
      <c r="BF60" s="632"/>
      <c r="BG60" s="289"/>
      <c r="BH60" s="633"/>
      <c r="BI60" s="632"/>
      <c r="BJ60" s="289"/>
      <c r="BK60" s="633">
        <v>3</v>
      </c>
      <c r="BL60" s="632" t="s">
        <v>73</v>
      </c>
      <c r="BM60" s="289"/>
      <c r="BN60" s="633">
        <v>3</v>
      </c>
      <c r="BO60" s="632" t="s">
        <v>74</v>
      </c>
      <c r="BP60" s="289"/>
      <c r="BQ60" s="633">
        <v>1</v>
      </c>
      <c r="BR60" s="632" t="s">
        <v>73</v>
      </c>
      <c r="BS60" s="289"/>
      <c r="BT60" s="633"/>
      <c r="BU60" s="632"/>
      <c r="BV60" s="289"/>
      <c r="BW60" s="633">
        <v>3</v>
      </c>
      <c r="BX60" s="632" t="s">
        <v>74</v>
      </c>
      <c r="BY60" s="289"/>
      <c r="BZ60" s="633">
        <v>3</v>
      </c>
      <c r="CA60" s="632" t="s">
        <v>74</v>
      </c>
      <c r="CB60" s="289"/>
      <c r="CC60" s="633"/>
      <c r="CD60" s="632"/>
      <c r="CE60" s="289"/>
      <c r="CF60" s="633"/>
      <c r="CG60" s="632"/>
      <c r="CH60" s="289"/>
      <c r="CI60" s="307">
        <v>3</v>
      </c>
      <c r="CJ60" s="632" t="s">
        <v>74</v>
      </c>
      <c r="CK60" s="289"/>
      <c r="CL60" s="633"/>
      <c r="CM60" s="632"/>
      <c r="CN60" s="289"/>
      <c r="CO60" s="633"/>
      <c r="CP60" s="632"/>
      <c r="CQ60" s="190"/>
      <c r="CR60" s="233"/>
      <c r="CS60" s="68"/>
    </row>
    <row r="61" spans="1:128" ht="65.25" customHeight="1">
      <c r="A61" s="715" t="s">
        <v>174</v>
      </c>
      <c r="B61" s="672" t="s">
        <v>175</v>
      </c>
      <c r="C61" s="174"/>
      <c r="D61" s="103"/>
      <c r="E61" s="146"/>
      <c r="F61" s="633"/>
      <c r="G61" s="632"/>
      <c r="H61" s="289"/>
      <c r="I61" s="633"/>
      <c r="J61" s="632"/>
      <c r="K61" s="289"/>
      <c r="L61" s="633"/>
      <c r="M61" s="632"/>
      <c r="N61" s="289"/>
      <c r="O61" s="633">
        <v>3</v>
      </c>
      <c r="P61" s="632" t="s">
        <v>74</v>
      </c>
      <c r="Q61" s="289"/>
      <c r="R61" s="633">
        <v>3</v>
      </c>
      <c r="S61" s="632" t="s">
        <v>74</v>
      </c>
      <c r="T61" s="433"/>
      <c r="U61" s="720">
        <v>5</v>
      </c>
      <c r="V61" s="632" t="s">
        <v>74</v>
      </c>
      <c r="W61" s="433"/>
      <c r="X61" s="633"/>
      <c r="Y61" s="632"/>
      <c r="Z61" s="289"/>
      <c r="AA61" s="633">
        <v>3</v>
      </c>
      <c r="AB61" s="632" t="s">
        <v>73</v>
      </c>
      <c r="AC61" s="289"/>
      <c r="AD61" s="633"/>
      <c r="AE61" s="632"/>
      <c r="AF61" s="108"/>
      <c r="AG61" s="39">
        <v>5</v>
      </c>
      <c r="AH61" s="632" t="s">
        <v>74</v>
      </c>
      <c r="AI61" s="190"/>
      <c r="AJ61" s="703">
        <v>1</v>
      </c>
      <c r="AK61" s="632" t="s">
        <v>73</v>
      </c>
      <c r="AL61" s="289"/>
      <c r="AM61" s="633"/>
      <c r="AN61" s="632"/>
      <c r="AO61" s="289"/>
      <c r="AP61" s="633"/>
      <c r="AQ61" s="632"/>
      <c r="AR61" s="289"/>
      <c r="AS61" s="633">
        <v>1</v>
      </c>
      <c r="AT61" s="632" t="s">
        <v>73</v>
      </c>
      <c r="AU61" s="632"/>
      <c r="AV61" s="632">
        <v>3</v>
      </c>
      <c r="AW61" s="632" t="s">
        <v>74</v>
      </c>
      <c r="AX61" s="289"/>
      <c r="AY61" s="633"/>
      <c r="AZ61" s="632"/>
      <c r="BA61" s="289"/>
      <c r="BB61" s="633">
        <v>1</v>
      </c>
      <c r="BC61" s="632" t="s">
        <v>73</v>
      </c>
      <c r="BD61" s="289"/>
      <c r="BE61" s="633">
        <v>5</v>
      </c>
      <c r="BF61" s="632" t="s">
        <v>74</v>
      </c>
      <c r="BG61" s="289"/>
      <c r="BH61" s="633">
        <v>1</v>
      </c>
      <c r="BI61" s="632" t="s">
        <v>73</v>
      </c>
      <c r="BJ61" s="289"/>
      <c r="BK61" s="633">
        <v>1</v>
      </c>
      <c r="BL61" s="632" t="s">
        <v>73</v>
      </c>
      <c r="BM61" s="289"/>
      <c r="BN61" s="633">
        <v>1</v>
      </c>
      <c r="BO61" s="632" t="s">
        <v>73</v>
      </c>
      <c r="BP61" s="289"/>
      <c r="BQ61" s="633">
        <v>1</v>
      </c>
      <c r="BR61" s="632" t="s">
        <v>73</v>
      </c>
      <c r="BS61" s="289"/>
      <c r="BT61" s="633"/>
      <c r="BU61" s="632"/>
      <c r="BV61" s="289"/>
      <c r="BW61" s="633">
        <v>3</v>
      </c>
      <c r="BX61" s="632" t="s">
        <v>73</v>
      </c>
      <c r="BY61" s="289"/>
      <c r="BZ61" s="633"/>
      <c r="CA61" s="632"/>
      <c r="CB61" s="289"/>
      <c r="CC61" s="633">
        <v>5</v>
      </c>
      <c r="CD61" s="632" t="s">
        <v>73</v>
      </c>
      <c r="CE61" s="289"/>
      <c r="CF61" s="633">
        <v>5</v>
      </c>
      <c r="CG61" s="632" t="s">
        <v>73</v>
      </c>
      <c r="CH61" s="289"/>
      <c r="CI61" s="633">
        <v>5</v>
      </c>
      <c r="CJ61" s="632" t="s">
        <v>74</v>
      </c>
      <c r="CK61" s="289"/>
      <c r="CL61" s="633"/>
      <c r="CM61" s="632"/>
      <c r="CN61" s="289"/>
      <c r="CO61" s="633"/>
      <c r="CP61" s="632"/>
      <c r="CQ61" s="190"/>
      <c r="CR61" s="233"/>
      <c r="CS61" s="68"/>
    </row>
    <row r="62" spans="1:128" ht="17.25" customHeight="1">
      <c r="A62" s="307"/>
      <c r="B62" s="309" t="s">
        <v>176</v>
      </c>
      <c r="C62" s="317"/>
      <c r="D62" s="716"/>
      <c r="E62" s="224"/>
      <c r="F62" s="424"/>
      <c r="G62" s="406"/>
      <c r="H62" s="609"/>
      <c r="I62" s="424"/>
      <c r="J62" s="406"/>
      <c r="K62" s="609"/>
      <c r="L62" s="424"/>
      <c r="M62" s="406"/>
      <c r="N62" s="609"/>
      <c r="O62" s="424"/>
      <c r="P62" s="406"/>
      <c r="Q62" s="609"/>
      <c r="R62" s="424"/>
      <c r="S62" s="406"/>
      <c r="T62" s="140"/>
      <c r="U62" s="349"/>
      <c r="V62" s="406"/>
      <c r="W62" s="140"/>
      <c r="X62" s="424"/>
      <c r="Y62" s="406"/>
      <c r="Z62" s="609"/>
      <c r="AA62" s="424"/>
      <c r="AB62" s="406"/>
      <c r="AC62" s="609"/>
      <c r="AD62" s="424"/>
      <c r="AE62" s="406"/>
      <c r="AF62" s="179"/>
      <c r="AG62" s="355"/>
      <c r="AH62" s="406"/>
      <c r="AI62" s="162"/>
      <c r="AJ62" s="355"/>
      <c r="AK62" s="406"/>
      <c r="AL62" s="609"/>
      <c r="AM62" s="424"/>
      <c r="AN62" s="406"/>
      <c r="AO62" s="609"/>
      <c r="AP62" s="424"/>
      <c r="AQ62" s="406"/>
      <c r="AR62" s="609"/>
      <c r="AS62" s="424"/>
      <c r="AT62" s="406"/>
      <c r="AU62" s="406"/>
      <c r="AV62" s="406"/>
      <c r="AW62" s="406"/>
      <c r="AX62" s="609"/>
      <c r="AY62" s="424"/>
      <c r="AZ62" s="406"/>
      <c r="BA62" s="609"/>
      <c r="BB62" s="424"/>
      <c r="BC62" s="406"/>
      <c r="BD62" s="609"/>
      <c r="BE62" s="424"/>
      <c r="BF62" s="406"/>
      <c r="BG62" s="609"/>
      <c r="BH62" s="424"/>
      <c r="BI62" s="406"/>
      <c r="BJ62" s="609"/>
      <c r="BK62" s="424"/>
      <c r="BL62" s="406"/>
      <c r="BM62" s="609"/>
      <c r="BN62" s="424"/>
      <c r="BO62" s="406"/>
      <c r="BP62" s="609"/>
      <c r="BQ62" s="424"/>
      <c r="BR62" s="406"/>
      <c r="BS62" s="609"/>
      <c r="BT62" s="424"/>
      <c r="BU62" s="406"/>
      <c r="BV62" s="609"/>
      <c r="BW62" s="424"/>
      <c r="BX62" s="406"/>
      <c r="BY62" s="609"/>
      <c r="BZ62" s="424"/>
      <c r="CA62" s="406"/>
      <c r="CB62" s="609"/>
      <c r="CC62" s="424"/>
      <c r="CD62" s="406"/>
      <c r="CE62" s="609"/>
      <c r="CF62" s="424"/>
      <c r="CG62" s="406"/>
      <c r="CH62" s="609"/>
      <c r="CI62" s="424"/>
      <c r="CJ62" s="406"/>
      <c r="CK62" s="609"/>
      <c r="CL62" s="424"/>
      <c r="CM62" s="406"/>
      <c r="CN62" s="609"/>
      <c r="CO62" s="424"/>
      <c r="CP62" s="406"/>
      <c r="CQ62" s="162"/>
      <c r="CR62" s="233"/>
      <c r="CS62" s="68"/>
    </row>
    <row r="63" spans="1:128" ht="29.25" customHeight="1">
      <c r="A63" s="307"/>
      <c r="B63" s="202" t="s">
        <v>177</v>
      </c>
      <c r="C63" s="524"/>
      <c r="D63" s="216"/>
      <c r="E63" s="100"/>
      <c r="F63" s="36"/>
      <c r="G63" s="287"/>
      <c r="H63" s="422"/>
      <c r="I63" s="36"/>
      <c r="J63" s="287"/>
      <c r="K63" s="422"/>
      <c r="L63" s="36"/>
      <c r="M63" s="287"/>
      <c r="N63" s="422"/>
      <c r="O63" s="36"/>
      <c r="P63" s="287"/>
      <c r="Q63" s="422"/>
      <c r="R63" s="36"/>
      <c r="S63" s="287"/>
      <c r="T63" s="272"/>
      <c r="U63" s="652"/>
      <c r="V63" s="287"/>
      <c r="W63" s="272"/>
      <c r="X63" s="36"/>
      <c r="Y63" s="287"/>
      <c r="Z63" s="422"/>
      <c r="AA63" s="36"/>
      <c r="AB63" s="287"/>
      <c r="AC63" s="422"/>
      <c r="AD63" s="36"/>
      <c r="AE63" s="287"/>
      <c r="AF63" s="182"/>
      <c r="AG63" s="496"/>
      <c r="AH63" s="287"/>
      <c r="AI63" s="399"/>
      <c r="AJ63" s="496"/>
      <c r="AK63" s="287"/>
      <c r="AL63" s="422"/>
      <c r="AM63" s="36"/>
      <c r="AN63" s="287"/>
      <c r="AO63" s="422"/>
      <c r="AP63" s="36"/>
      <c r="AQ63" s="287"/>
      <c r="AR63" s="422"/>
      <c r="AS63" s="36"/>
      <c r="AT63" s="287"/>
      <c r="AU63" s="287"/>
      <c r="AV63" s="287"/>
      <c r="AW63" s="287"/>
      <c r="AX63" s="422"/>
      <c r="AY63" s="36"/>
      <c r="AZ63" s="287"/>
      <c r="BA63" s="422"/>
      <c r="BB63" s="36"/>
      <c r="BC63" s="287"/>
      <c r="BD63" s="422"/>
      <c r="BE63" s="36"/>
      <c r="BF63" s="287"/>
      <c r="BG63" s="422"/>
      <c r="BH63" s="36"/>
      <c r="BI63" s="287"/>
      <c r="BJ63" s="422"/>
      <c r="BK63" s="36"/>
      <c r="BL63" s="287"/>
      <c r="BM63" s="422"/>
      <c r="BN63" s="36"/>
      <c r="BO63" s="287"/>
      <c r="BP63" s="422"/>
      <c r="BQ63" s="36"/>
      <c r="BR63" s="287"/>
      <c r="BS63" s="422"/>
      <c r="BT63" s="36"/>
      <c r="BU63" s="287"/>
      <c r="BV63" s="422"/>
      <c r="BW63" s="36"/>
      <c r="BX63" s="287"/>
      <c r="BY63" s="422"/>
      <c r="BZ63" s="36"/>
      <c r="CA63" s="287"/>
      <c r="CB63" s="422"/>
      <c r="CC63" s="36"/>
      <c r="CD63" s="287"/>
      <c r="CE63" s="422"/>
      <c r="CF63" s="36"/>
      <c r="CG63" s="287"/>
      <c r="CH63" s="422"/>
      <c r="CI63" s="36"/>
      <c r="CJ63" s="287"/>
      <c r="CK63" s="422"/>
      <c r="CL63" s="36"/>
      <c r="CM63" s="287"/>
      <c r="CN63" s="422"/>
      <c r="CO63" s="36"/>
      <c r="CP63" s="287"/>
      <c r="CQ63" s="399"/>
      <c r="CR63" s="233"/>
      <c r="CS63" s="68"/>
    </row>
    <row r="64" spans="1:128" ht="65.25" customHeight="1">
      <c r="A64" s="715" t="s">
        <v>178</v>
      </c>
      <c r="B64" s="96" t="s">
        <v>179</v>
      </c>
      <c r="C64" s="174"/>
      <c r="D64" s="103"/>
      <c r="E64" s="146"/>
      <c r="F64" s="633"/>
      <c r="G64" s="632"/>
      <c r="H64" s="289"/>
      <c r="I64" s="633"/>
      <c r="J64" s="632"/>
      <c r="K64" s="289"/>
      <c r="L64" s="633"/>
      <c r="M64" s="632"/>
      <c r="N64" s="289"/>
      <c r="O64" s="633"/>
      <c r="P64" s="632"/>
      <c r="Q64" s="289"/>
      <c r="R64" s="633"/>
      <c r="S64" s="632"/>
      <c r="T64" s="433"/>
      <c r="U64" s="720"/>
      <c r="V64" s="632"/>
      <c r="W64" s="433"/>
      <c r="X64" s="633"/>
      <c r="Y64" s="632"/>
      <c r="Z64" s="289"/>
      <c r="AA64" s="633"/>
      <c r="AB64" s="632"/>
      <c r="AC64" s="289"/>
      <c r="AD64" s="633"/>
      <c r="AE64" s="632"/>
      <c r="AF64" s="108"/>
      <c r="AG64" s="39">
        <v>5</v>
      </c>
      <c r="AH64" s="632" t="s">
        <v>74</v>
      </c>
      <c r="AI64" s="190"/>
      <c r="AJ64" s="703">
        <v>5</v>
      </c>
      <c r="AK64" s="632" t="s">
        <v>74</v>
      </c>
      <c r="AL64" s="289"/>
      <c r="AM64" s="633">
        <v>3</v>
      </c>
      <c r="AN64" s="632" t="s">
        <v>73</v>
      </c>
      <c r="AO64" s="289"/>
      <c r="AP64" s="633"/>
      <c r="AQ64" s="632"/>
      <c r="AR64" s="289"/>
      <c r="AS64" s="633">
        <v>5</v>
      </c>
      <c r="AT64" s="632" t="s">
        <v>74</v>
      </c>
      <c r="AU64" s="632"/>
      <c r="AV64" s="632">
        <v>5</v>
      </c>
      <c r="AW64" s="632" t="s">
        <v>74</v>
      </c>
      <c r="AX64" s="289"/>
      <c r="AY64" s="633"/>
      <c r="AZ64" s="632"/>
      <c r="BA64" s="289"/>
      <c r="BB64" s="633">
        <v>5</v>
      </c>
      <c r="BC64" s="632" t="s">
        <v>74</v>
      </c>
      <c r="BD64" s="289"/>
      <c r="BE64" s="633">
        <v>3</v>
      </c>
      <c r="BF64" s="632" t="s">
        <v>74</v>
      </c>
      <c r="BG64" s="289"/>
      <c r="BH64" s="633">
        <v>5</v>
      </c>
      <c r="BI64" s="632" t="s">
        <v>74</v>
      </c>
      <c r="BJ64" s="289"/>
      <c r="BK64" s="633"/>
      <c r="BL64" s="632"/>
      <c r="BM64" s="289"/>
      <c r="BN64" s="633">
        <v>5</v>
      </c>
      <c r="BO64" s="632" t="s">
        <v>74</v>
      </c>
      <c r="BP64" s="289"/>
      <c r="BQ64" s="633">
        <v>1</v>
      </c>
      <c r="BR64" s="632" t="s">
        <v>73</v>
      </c>
      <c r="BS64" s="289"/>
      <c r="BT64" s="633">
        <v>3</v>
      </c>
      <c r="BU64" s="632" t="s">
        <v>74</v>
      </c>
      <c r="BV64" s="289"/>
      <c r="BW64" s="633">
        <v>5</v>
      </c>
      <c r="BX64" s="632" t="s">
        <v>74</v>
      </c>
      <c r="BY64" s="289"/>
      <c r="BZ64" s="633"/>
      <c r="CA64" s="632"/>
      <c r="CB64" s="289"/>
      <c r="CC64" s="633">
        <v>5</v>
      </c>
      <c r="CD64" s="632" t="s">
        <v>74</v>
      </c>
      <c r="CE64" s="289"/>
      <c r="CF64" s="633">
        <v>5</v>
      </c>
      <c r="CG64" s="632" t="s">
        <v>74</v>
      </c>
      <c r="CH64" s="289"/>
      <c r="CI64" s="633">
        <v>5</v>
      </c>
      <c r="CJ64" s="632" t="s">
        <v>74</v>
      </c>
      <c r="CK64" s="289"/>
      <c r="CL64" s="633"/>
      <c r="CM64" s="632"/>
      <c r="CN64" s="289"/>
      <c r="CO64" s="633"/>
      <c r="CP64" s="632"/>
      <c r="CQ64" s="190"/>
      <c r="CR64" s="233"/>
      <c r="CS64" s="68"/>
    </row>
    <row r="65" spans="1:127" ht="65.25" customHeight="1">
      <c r="A65" s="715" t="s">
        <v>180</v>
      </c>
      <c r="B65" s="96" t="s">
        <v>181</v>
      </c>
      <c r="C65" s="174"/>
      <c r="D65" s="103"/>
      <c r="E65" s="146"/>
      <c r="F65" s="633"/>
      <c r="G65" s="632"/>
      <c r="H65" s="289"/>
      <c r="I65" s="633">
        <v>3</v>
      </c>
      <c r="J65" s="632" t="s">
        <v>74</v>
      </c>
      <c r="K65" s="289"/>
      <c r="L65" s="633"/>
      <c r="M65" s="632"/>
      <c r="N65" s="289"/>
      <c r="O65" s="633"/>
      <c r="P65" s="632"/>
      <c r="Q65" s="289"/>
      <c r="R65" s="633"/>
      <c r="S65" s="632"/>
      <c r="T65" s="433"/>
      <c r="U65" s="720"/>
      <c r="V65" s="632"/>
      <c r="W65" s="433"/>
      <c r="X65" s="633"/>
      <c r="Y65" s="632"/>
      <c r="Z65" s="289"/>
      <c r="AA65" s="633">
        <v>2</v>
      </c>
      <c r="AB65" s="632" t="s">
        <v>73</v>
      </c>
      <c r="AC65" s="289"/>
      <c r="AD65" s="633"/>
      <c r="AE65" s="632"/>
      <c r="AF65" s="108"/>
      <c r="AG65" s="39">
        <v>3</v>
      </c>
      <c r="AH65" s="632" t="s">
        <v>74</v>
      </c>
      <c r="AI65" s="190"/>
      <c r="AJ65" s="703">
        <v>1</v>
      </c>
      <c r="AK65" s="632" t="s">
        <v>74</v>
      </c>
      <c r="AL65" s="289"/>
      <c r="AM65" s="633"/>
      <c r="AN65" s="632"/>
      <c r="AO65" s="289"/>
      <c r="AP65" s="633"/>
      <c r="AQ65" s="632"/>
      <c r="AR65" s="289"/>
      <c r="AS65" s="633">
        <v>1</v>
      </c>
      <c r="AT65" s="632" t="s">
        <v>74</v>
      </c>
      <c r="AU65" s="632"/>
      <c r="AV65" s="632">
        <v>3</v>
      </c>
      <c r="AW65" s="632" t="s">
        <v>74</v>
      </c>
      <c r="AX65" s="289"/>
      <c r="AY65" s="633"/>
      <c r="AZ65" s="632"/>
      <c r="BA65" s="289"/>
      <c r="BB65" s="633">
        <v>5</v>
      </c>
      <c r="BC65" s="632" t="s">
        <v>74</v>
      </c>
      <c r="BD65" s="289"/>
      <c r="BE65" s="633"/>
      <c r="BF65" s="632"/>
      <c r="BG65" s="289"/>
      <c r="BH65" s="633">
        <v>1</v>
      </c>
      <c r="BI65" s="632" t="s">
        <v>73</v>
      </c>
      <c r="BJ65" s="289"/>
      <c r="BK65" s="633">
        <v>1</v>
      </c>
      <c r="BL65" s="632" t="s">
        <v>73</v>
      </c>
      <c r="BM65" s="289"/>
      <c r="BN65" s="633"/>
      <c r="BO65" s="632"/>
      <c r="BP65" s="289"/>
      <c r="BQ65" s="633">
        <v>1</v>
      </c>
      <c r="BR65" s="632" t="s">
        <v>73</v>
      </c>
      <c r="BS65" s="289"/>
      <c r="BT65" s="633">
        <v>3</v>
      </c>
      <c r="BU65" s="632" t="s">
        <v>74</v>
      </c>
      <c r="BV65" s="289"/>
      <c r="BW65" s="633">
        <v>3</v>
      </c>
      <c r="BX65" s="632" t="s">
        <v>74</v>
      </c>
      <c r="BY65" s="289"/>
      <c r="BZ65" s="633"/>
      <c r="CA65" s="632"/>
      <c r="CB65" s="289"/>
      <c r="CC65" s="633">
        <v>5</v>
      </c>
      <c r="CD65" s="632" t="s">
        <v>74</v>
      </c>
      <c r="CE65" s="289"/>
      <c r="CF65" s="633"/>
      <c r="CG65" s="632"/>
      <c r="CH65" s="289"/>
      <c r="CI65" s="633"/>
      <c r="CJ65" s="632"/>
      <c r="CK65" s="289"/>
      <c r="CL65" s="633"/>
      <c r="CM65" s="632"/>
      <c r="CN65" s="289"/>
      <c r="CO65" s="633"/>
      <c r="CP65" s="632"/>
      <c r="CQ65" s="190"/>
      <c r="CR65" s="233"/>
      <c r="CS65" s="68"/>
    </row>
    <row r="66" spans="1:127" ht="65.25" customHeight="1">
      <c r="A66" s="715" t="s">
        <v>182</v>
      </c>
      <c r="B66" s="96" t="s">
        <v>183</v>
      </c>
      <c r="C66" s="174"/>
      <c r="D66" s="103"/>
      <c r="E66" s="146"/>
      <c r="F66" s="633"/>
      <c r="G66" s="632"/>
      <c r="H66" s="289"/>
      <c r="I66" s="633"/>
      <c r="J66" s="632"/>
      <c r="K66" s="289"/>
      <c r="L66" s="633"/>
      <c r="M66" s="632"/>
      <c r="N66" s="289"/>
      <c r="O66" s="633"/>
      <c r="P66" s="632"/>
      <c r="Q66" s="289"/>
      <c r="R66" s="633"/>
      <c r="S66" s="632"/>
      <c r="T66" s="433"/>
      <c r="U66" s="720"/>
      <c r="V66" s="632"/>
      <c r="W66" s="433"/>
      <c r="X66" s="633"/>
      <c r="Y66" s="632"/>
      <c r="Z66" s="289"/>
      <c r="AA66" s="633">
        <v>2</v>
      </c>
      <c r="AB66" s="632" t="s">
        <v>73</v>
      </c>
      <c r="AC66" s="289"/>
      <c r="AD66" s="633"/>
      <c r="AE66" s="632"/>
      <c r="AF66" s="108"/>
      <c r="AG66" s="39">
        <v>5</v>
      </c>
      <c r="AH66" s="632" t="s">
        <v>74</v>
      </c>
      <c r="AI66" s="190"/>
      <c r="AJ66" s="703">
        <v>5</v>
      </c>
      <c r="AK66" s="632" t="s">
        <v>74</v>
      </c>
      <c r="AL66" s="289"/>
      <c r="AM66" s="633"/>
      <c r="AN66" s="632"/>
      <c r="AO66" s="289"/>
      <c r="AP66" s="633"/>
      <c r="AQ66" s="632"/>
      <c r="AR66" s="289"/>
      <c r="AS66" s="633">
        <v>3</v>
      </c>
      <c r="AT66" s="632" t="s">
        <v>74</v>
      </c>
      <c r="AU66" s="632"/>
      <c r="AV66" s="632">
        <v>5</v>
      </c>
      <c r="AW66" s="632" t="s">
        <v>74</v>
      </c>
      <c r="AX66" s="289"/>
      <c r="AY66" s="633"/>
      <c r="AZ66" s="632"/>
      <c r="BA66" s="289"/>
      <c r="BB66" s="633">
        <v>5</v>
      </c>
      <c r="BC66" s="632" t="s">
        <v>74</v>
      </c>
      <c r="BD66" s="289"/>
      <c r="BE66" s="633"/>
      <c r="BF66" s="632"/>
      <c r="BG66" s="289"/>
      <c r="BH66" s="633">
        <v>5</v>
      </c>
      <c r="BI66" s="632" t="s">
        <v>74</v>
      </c>
      <c r="BJ66" s="289"/>
      <c r="BK66" s="633"/>
      <c r="BL66" s="632"/>
      <c r="BM66" s="289"/>
      <c r="BN66" s="633">
        <v>5</v>
      </c>
      <c r="BO66" s="632" t="s">
        <v>74</v>
      </c>
      <c r="BP66" s="289"/>
      <c r="BQ66" s="633">
        <v>1</v>
      </c>
      <c r="BR66" s="632" t="s">
        <v>73</v>
      </c>
      <c r="BS66" s="289"/>
      <c r="BT66" s="633">
        <v>5</v>
      </c>
      <c r="BU66" s="632" t="s">
        <v>74</v>
      </c>
      <c r="BV66" s="289"/>
      <c r="BW66" s="633">
        <v>3</v>
      </c>
      <c r="BX66" s="632" t="s">
        <v>74</v>
      </c>
      <c r="BY66" s="289"/>
      <c r="BZ66" s="633"/>
      <c r="CA66" s="632"/>
      <c r="CB66" s="289"/>
      <c r="CC66" s="633">
        <v>5</v>
      </c>
      <c r="CD66" s="632" t="s">
        <v>74</v>
      </c>
      <c r="CE66" s="289"/>
      <c r="CF66" s="633">
        <v>5</v>
      </c>
      <c r="CG66" s="632" t="s">
        <v>74</v>
      </c>
      <c r="CH66" s="289"/>
      <c r="CI66" s="633">
        <v>5</v>
      </c>
      <c r="CJ66" s="632" t="s">
        <v>74</v>
      </c>
      <c r="CK66" s="289"/>
      <c r="CL66" s="633"/>
      <c r="CM66" s="632"/>
      <c r="CN66" s="289"/>
      <c r="CO66" s="633"/>
      <c r="CP66" s="632"/>
      <c r="CQ66" s="190"/>
      <c r="CR66" s="233"/>
      <c r="CS66" s="68"/>
    </row>
    <row r="67" spans="1:127" ht="65.25" customHeight="1">
      <c r="A67" s="715" t="s">
        <v>184</v>
      </c>
      <c r="B67" s="672" t="s">
        <v>185</v>
      </c>
      <c r="C67" s="174"/>
      <c r="D67" s="103"/>
      <c r="E67" s="146"/>
      <c r="F67" s="633"/>
      <c r="G67" s="632"/>
      <c r="H67" s="289"/>
      <c r="I67" s="633"/>
      <c r="J67" s="632"/>
      <c r="K67" s="289"/>
      <c r="L67" s="633"/>
      <c r="M67" s="632"/>
      <c r="N67" s="289"/>
      <c r="O67" s="633"/>
      <c r="P67" s="632"/>
      <c r="Q67" s="289"/>
      <c r="R67" s="633">
        <v>3</v>
      </c>
      <c r="S67" s="632" t="s">
        <v>74</v>
      </c>
      <c r="T67" s="433"/>
      <c r="U67" s="720"/>
      <c r="V67" s="632"/>
      <c r="W67" s="433"/>
      <c r="X67" s="633"/>
      <c r="Y67" s="632"/>
      <c r="Z67" s="289"/>
      <c r="AA67" s="633">
        <v>4</v>
      </c>
      <c r="AB67" s="632" t="s">
        <v>74</v>
      </c>
      <c r="AC67" s="289"/>
      <c r="AD67" s="633"/>
      <c r="AE67" s="632"/>
      <c r="AF67" s="108"/>
      <c r="AG67" s="39">
        <v>5</v>
      </c>
      <c r="AH67" s="632" t="s">
        <v>74</v>
      </c>
      <c r="AI67" s="190"/>
      <c r="AJ67" s="703">
        <v>5</v>
      </c>
      <c r="AK67" s="632" t="s">
        <v>74</v>
      </c>
      <c r="AL67" s="289"/>
      <c r="AM67" s="633"/>
      <c r="AN67" s="632"/>
      <c r="AO67" s="289"/>
      <c r="AP67" s="633"/>
      <c r="AQ67" s="632"/>
      <c r="AR67" s="289"/>
      <c r="AS67" s="633">
        <v>3</v>
      </c>
      <c r="AT67" s="632" t="s">
        <v>74</v>
      </c>
      <c r="AU67" s="632"/>
      <c r="AV67" s="632">
        <v>5</v>
      </c>
      <c r="AW67" s="632" t="s">
        <v>74</v>
      </c>
      <c r="AX67" s="289"/>
      <c r="AY67" s="633"/>
      <c r="AZ67" s="632"/>
      <c r="BA67" s="289"/>
      <c r="BB67" s="633">
        <v>5</v>
      </c>
      <c r="BC67" s="632" t="s">
        <v>74</v>
      </c>
      <c r="BD67" s="289"/>
      <c r="BE67" s="633"/>
      <c r="BF67" s="632"/>
      <c r="BG67" s="289"/>
      <c r="BH67" s="633">
        <v>5</v>
      </c>
      <c r="BI67" s="632" t="s">
        <v>73</v>
      </c>
      <c r="BJ67" s="289"/>
      <c r="BK67" s="633"/>
      <c r="BL67" s="632"/>
      <c r="BM67" s="289"/>
      <c r="BN67" s="633"/>
      <c r="BO67" s="632"/>
      <c r="BP67" s="289"/>
      <c r="BQ67" s="633">
        <v>1</v>
      </c>
      <c r="BR67" s="632" t="s">
        <v>73</v>
      </c>
      <c r="BS67" s="289"/>
      <c r="BT67" s="633"/>
      <c r="BU67" s="632"/>
      <c r="BV67" s="289"/>
      <c r="BW67" s="633">
        <v>4</v>
      </c>
      <c r="BX67" s="632" t="s">
        <v>74</v>
      </c>
      <c r="BY67" s="289"/>
      <c r="BZ67" s="633"/>
      <c r="CA67" s="632"/>
      <c r="CB67" s="289"/>
      <c r="CC67" s="633">
        <v>5</v>
      </c>
      <c r="CD67" s="632" t="s">
        <v>73</v>
      </c>
      <c r="CE67" s="289"/>
      <c r="CF67" s="633">
        <v>5</v>
      </c>
      <c r="CG67" s="632" t="s">
        <v>73</v>
      </c>
      <c r="CH67" s="289"/>
      <c r="CI67" s="633"/>
      <c r="CJ67" s="632"/>
      <c r="CK67" s="289"/>
      <c r="CL67" s="633"/>
      <c r="CM67" s="632"/>
      <c r="CN67" s="289"/>
      <c r="CO67" s="633"/>
      <c r="CP67" s="632"/>
      <c r="CQ67" s="190"/>
      <c r="CR67" s="233"/>
      <c r="CS67" s="68"/>
    </row>
    <row r="68" spans="1:127" ht="17.25" customHeight="1">
      <c r="A68" s="307"/>
      <c r="B68" s="712" t="s">
        <v>186</v>
      </c>
      <c r="C68" s="572"/>
      <c r="D68" s="361"/>
      <c r="E68" s="126"/>
      <c r="F68" s="457"/>
      <c r="G68" s="586"/>
      <c r="H68" s="320"/>
      <c r="I68" s="457"/>
      <c r="J68" s="586"/>
      <c r="K68" s="320"/>
      <c r="L68" s="457"/>
      <c r="M68" s="586"/>
      <c r="N68" s="320"/>
      <c r="O68" s="457"/>
      <c r="P68" s="586"/>
      <c r="Q68" s="320"/>
      <c r="R68" s="457"/>
      <c r="S68" s="586"/>
      <c r="T68" s="500"/>
      <c r="U68" s="260"/>
      <c r="V68" s="586"/>
      <c r="W68" s="500"/>
      <c r="X68" s="457"/>
      <c r="Y68" s="586"/>
      <c r="Z68" s="320"/>
      <c r="AA68" s="457"/>
      <c r="AB68" s="586"/>
      <c r="AC68" s="320"/>
      <c r="AD68" s="457"/>
      <c r="AE68" s="586"/>
      <c r="AF68" s="493"/>
      <c r="AG68" s="217"/>
      <c r="AH68" s="586"/>
      <c r="AI68" s="624"/>
      <c r="AJ68" s="217"/>
      <c r="AK68" s="586"/>
      <c r="AL68" s="320"/>
      <c r="AM68" s="457"/>
      <c r="AN68" s="586"/>
      <c r="AO68" s="320"/>
      <c r="AP68" s="457"/>
      <c r="AQ68" s="586"/>
      <c r="AR68" s="320"/>
      <c r="AS68" s="457"/>
      <c r="AT68" s="586"/>
      <c r="AU68" s="586"/>
      <c r="AV68" s="586"/>
      <c r="AW68" s="586"/>
      <c r="AX68" s="320"/>
      <c r="AY68" s="457"/>
      <c r="AZ68" s="586"/>
      <c r="BA68" s="320"/>
      <c r="BB68" s="457"/>
      <c r="BC68" s="586"/>
      <c r="BD68" s="320"/>
      <c r="BE68" s="457"/>
      <c r="BF68" s="586"/>
      <c r="BG68" s="320"/>
      <c r="BH68" s="457"/>
      <c r="BI68" s="586"/>
      <c r="BJ68" s="320"/>
      <c r="BK68" s="457"/>
      <c r="BL68" s="586"/>
      <c r="BM68" s="320"/>
      <c r="BN68" s="457"/>
      <c r="BO68" s="586"/>
      <c r="BP68" s="320"/>
      <c r="BQ68" s="457"/>
      <c r="BR68" s="586"/>
      <c r="BS68" s="320"/>
      <c r="BT68" s="457"/>
      <c r="BU68" s="586"/>
      <c r="BV68" s="320"/>
      <c r="BW68" s="457"/>
      <c r="BX68" s="586"/>
      <c r="BY68" s="320"/>
      <c r="BZ68" s="457"/>
      <c r="CA68" s="586"/>
      <c r="CB68" s="320"/>
      <c r="CC68" s="457"/>
      <c r="CD68" s="586"/>
      <c r="CE68" s="320"/>
      <c r="CF68" s="457"/>
      <c r="CG68" s="586"/>
      <c r="CH68" s="320"/>
      <c r="CI68" s="457"/>
      <c r="CJ68" s="586"/>
      <c r="CK68" s="320"/>
      <c r="CL68" s="457"/>
      <c r="CM68" s="586"/>
      <c r="CN68" s="320"/>
      <c r="CO68" s="457"/>
      <c r="CP68" s="586"/>
      <c r="CQ68" s="624"/>
      <c r="CR68" s="233"/>
      <c r="CS68" s="68"/>
    </row>
    <row r="69" spans="1:127" ht="29.25" customHeight="1">
      <c r="A69" s="307"/>
      <c r="B69" s="414" t="s">
        <v>187</v>
      </c>
      <c r="C69" s="244"/>
      <c r="D69" s="607"/>
      <c r="E69" s="628"/>
      <c r="F69" s="261"/>
      <c r="G69" s="73"/>
      <c r="H69" s="172"/>
      <c r="I69" s="261"/>
      <c r="J69" s="73"/>
      <c r="K69" s="172"/>
      <c r="L69" s="261"/>
      <c r="M69" s="73"/>
      <c r="N69" s="172"/>
      <c r="O69" s="261"/>
      <c r="P69" s="73"/>
      <c r="Q69" s="172"/>
      <c r="R69" s="261"/>
      <c r="S69" s="73"/>
      <c r="T69" s="499"/>
      <c r="U69" s="288"/>
      <c r="V69" s="73"/>
      <c r="W69" s="499"/>
      <c r="X69" s="261"/>
      <c r="Y69" s="73"/>
      <c r="Z69" s="172"/>
      <c r="AA69" s="261"/>
      <c r="AB69" s="73"/>
      <c r="AC69" s="172"/>
      <c r="AD69" s="261"/>
      <c r="AE69" s="73"/>
      <c r="AF69" s="257"/>
      <c r="AG69" s="167"/>
      <c r="AH69" s="73"/>
      <c r="AI69" s="248"/>
      <c r="AJ69" s="167"/>
      <c r="AK69" s="73"/>
      <c r="AL69" s="172"/>
      <c r="AM69" s="261"/>
      <c r="AN69" s="73"/>
      <c r="AO69" s="172"/>
      <c r="AP69" s="261"/>
      <c r="AQ69" s="73"/>
      <c r="AR69" s="172"/>
      <c r="AS69" s="261"/>
      <c r="AT69" s="73"/>
      <c r="AU69" s="73"/>
      <c r="AV69" s="73"/>
      <c r="AW69" s="73"/>
      <c r="AX69" s="172"/>
      <c r="AY69" s="261"/>
      <c r="AZ69" s="73"/>
      <c r="BA69" s="172"/>
      <c r="BB69" s="261"/>
      <c r="BC69" s="73"/>
      <c r="BD69" s="172"/>
      <c r="BE69" s="261"/>
      <c r="BF69" s="73"/>
      <c r="BG69" s="172"/>
      <c r="BH69" s="261"/>
      <c r="BI69" s="73"/>
      <c r="BJ69" s="172"/>
      <c r="BK69" s="261"/>
      <c r="BL69" s="73"/>
      <c r="BM69" s="172"/>
      <c r="BN69" s="261"/>
      <c r="BO69" s="73"/>
      <c r="BP69" s="172"/>
      <c r="BQ69" s="261"/>
      <c r="BR69" s="73"/>
      <c r="BS69" s="172"/>
      <c r="BT69" s="261"/>
      <c r="BU69" s="73"/>
      <c r="BV69" s="172"/>
      <c r="BW69" s="261"/>
      <c r="BX69" s="73"/>
      <c r="BY69" s="172"/>
      <c r="BZ69" s="261"/>
      <c r="CA69" s="73"/>
      <c r="CB69" s="172"/>
      <c r="CC69" s="261"/>
      <c r="CD69" s="73"/>
      <c r="CE69" s="172"/>
      <c r="CF69" s="261"/>
      <c r="CG69" s="73"/>
      <c r="CH69" s="172"/>
      <c r="CI69" s="261"/>
      <c r="CJ69" s="73"/>
      <c r="CK69" s="172"/>
      <c r="CL69" s="261"/>
      <c r="CM69" s="73"/>
      <c r="CN69" s="172"/>
      <c r="CO69" s="261"/>
      <c r="CP69" s="73"/>
      <c r="CQ69" s="248"/>
      <c r="CR69" s="233"/>
      <c r="CS69" s="68"/>
    </row>
    <row r="70" spans="1:127" ht="65.25" customHeight="1">
      <c r="A70" s="715" t="s">
        <v>188</v>
      </c>
      <c r="B70" s="96" t="s">
        <v>189</v>
      </c>
      <c r="C70" s="174">
        <v>4</v>
      </c>
      <c r="D70" s="103" t="s">
        <v>73</v>
      </c>
      <c r="E70" s="146"/>
      <c r="F70" s="633">
        <v>4</v>
      </c>
      <c r="G70" s="632" t="s">
        <v>73</v>
      </c>
      <c r="H70" s="289"/>
      <c r="I70" s="633">
        <v>5</v>
      </c>
      <c r="J70" s="632" t="s">
        <v>73</v>
      </c>
      <c r="K70" s="289"/>
      <c r="L70" s="633">
        <v>5</v>
      </c>
      <c r="M70" s="632" t="s">
        <v>73</v>
      </c>
      <c r="N70" s="289"/>
      <c r="O70" s="633">
        <v>5</v>
      </c>
      <c r="P70" s="632" t="s">
        <v>74</v>
      </c>
      <c r="Q70" s="289"/>
      <c r="R70" s="633"/>
      <c r="S70" s="632"/>
      <c r="T70" s="433"/>
      <c r="U70" s="720">
        <v>5</v>
      </c>
      <c r="V70" s="632" t="s">
        <v>74</v>
      </c>
      <c r="W70" s="433"/>
      <c r="X70" s="633"/>
      <c r="Y70" s="632"/>
      <c r="Z70" s="289"/>
      <c r="AA70" s="633">
        <v>3</v>
      </c>
      <c r="AB70" s="632" t="s">
        <v>73</v>
      </c>
      <c r="AC70" s="289"/>
      <c r="AD70" s="633">
        <v>5</v>
      </c>
      <c r="AE70" s="632" t="s">
        <v>74</v>
      </c>
      <c r="AF70" s="108"/>
      <c r="AG70" s="39">
        <v>5</v>
      </c>
      <c r="AH70" s="632" t="s">
        <v>74</v>
      </c>
      <c r="AI70" s="190"/>
      <c r="AJ70" s="703">
        <v>1</v>
      </c>
      <c r="AK70" s="632" t="s">
        <v>73</v>
      </c>
      <c r="AL70" s="289"/>
      <c r="AM70" s="633">
        <v>1</v>
      </c>
      <c r="AN70" s="632" t="s">
        <v>73</v>
      </c>
      <c r="AO70" s="289"/>
      <c r="AP70" s="633"/>
      <c r="AQ70" s="632"/>
      <c r="AR70" s="289"/>
      <c r="AS70" s="633">
        <v>1</v>
      </c>
      <c r="AT70" s="632" t="s">
        <v>73</v>
      </c>
      <c r="AU70" s="632"/>
      <c r="AV70" s="632">
        <v>1</v>
      </c>
      <c r="AW70" s="632" t="s">
        <v>73</v>
      </c>
      <c r="AX70" s="289"/>
      <c r="AY70" s="633"/>
      <c r="AZ70" s="632"/>
      <c r="BA70" s="289"/>
      <c r="BB70" s="633">
        <v>2</v>
      </c>
      <c r="BC70" s="632" t="s">
        <v>74</v>
      </c>
      <c r="BD70" s="289"/>
      <c r="BE70" s="633"/>
      <c r="BF70" s="632"/>
      <c r="BG70" s="289"/>
      <c r="BH70" s="633"/>
      <c r="BI70" s="632"/>
      <c r="BJ70" s="289"/>
      <c r="BK70" s="633">
        <v>1</v>
      </c>
      <c r="BL70" s="632" t="s">
        <v>73</v>
      </c>
      <c r="BM70" s="289"/>
      <c r="BN70" s="633">
        <v>1</v>
      </c>
      <c r="BO70" s="632" t="s">
        <v>73</v>
      </c>
      <c r="BP70" s="289"/>
      <c r="BQ70" s="633">
        <v>1</v>
      </c>
      <c r="BR70" s="632" t="s">
        <v>73</v>
      </c>
      <c r="BS70" s="289"/>
      <c r="BT70" s="633"/>
      <c r="BU70" s="632"/>
      <c r="BV70" s="289"/>
      <c r="BW70" s="633"/>
      <c r="BX70" s="632"/>
      <c r="BY70" s="289"/>
      <c r="BZ70" s="633"/>
      <c r="CA70" s="632"/>
      <c r="CB70" s="289"/>
      <c r="CC70" s="633">
        <v>3</v>
      </c>
      <c r="CD70" s="632" t="s">
        <v>74</v>
      </c>
      <c r="CE70" s="289"/>
      <c r="CF70" s="633"/>
      <c r="CG70" s="632"/>
      <c r="CH70" s="289"/>
      <c r="CI70" s="154">
        <v>3</v>
      </c>
      <c r="CJ70" s="632" t="s">
        <v>74</v>
      </c>
      <c r="CK70" s="289"/>
      <c r="CL70" s="633"/>
      <c r="CM70" s="632"/>
      <c r="CN70" s="289"/>
      <c r="CO70" s="633"/>
      <c r="CP70" s="632"/>
      <c r="CQ70" s="190"/>
      <c r="CR70" s="233"/>
      <c r="CS70" s="68"/>
    </row>
    <row r="71" spans="1:127" ht="65.25" customHeight="1">
      <c r="A71" s="715" t="s">
        <v>190</v>
      </c>
      <c r="B71" s="96" t="s">
        <v>191</v>
      </c>
      <c r="C71" s="174">
        <v>3</v>
      </c>
      <c r="D71" s="103" t="s">
        <v>73</v>
      </c>
      <c r="E71" s="146"/>
      <c r="F71" s="633">
        <v>3</v>
      </c>
      <c r="G71" s="632" t="s">
        <v>73</v>
      </c>
      <c r="H71" s="289"/>
      <c r="I71" s="633">
        <v>5</v>
      </c>
      <c r="J71" s="632" t="s">
        <v>73</v>
      </c>
      <c r="K71" s="289"/>
      <c r="L71" s="633">
        <v>5</v>
      </c>
      <c r="M71" s="632" t="s">
        <v>74</v>
      </c>
      <c r="N71" s="289"/>
      <c r="O71" s="633">
        <v>5</v>
      </c>
      <c r="P71" s="632" t="s">
        <v>74</v>
      </c>
      <c r="Q71" s="289"/>
      <c r="R71" s="633"/>
      <c r="S71" s="632"/>
      <c r="T71" s="433"/>
      <c r="U71" s="720">
        <v>5</v>
      </c>
      <c r="V71" s="632" t="s">
        <v>74</v>
      </c>
      <c r="W71" s="433"/>
      <c r="X71" s="633"/>
      <c r="Y71" s="632"/>
      <c r="Z71" s="289"/>
      <c r="AA71" s="633">
        <v>3</v>
      </c>
      <c r="AB71" s="632" t="s">
        <v>73</v>
      </c>
      <c r="AC71" s="289"/>
      <c r="AD71" s="633">
        <v>5</v>
      </c>
      <c r="AE71" s="632" t="s">
        <v>74</v>
      </c>
      <c r="AF71" s="108"/>
      <c r="AG71" s="39">
        <v>5</v>
      </c>
      <c r="AH71" s="632" t="s">
        <v>74</v>
      </c>
      <c r="AI71" s="190"/>
      <c r="AJ71" s="703">
        <v>3</v>
      </c>
      <c r="AK71" s="632" t="s">
        <v>73</v>
      </c>
      <c r="AL71" s="289"/>
      <c r="AM71" s="633">
        <v>1</v>
      </c>
      <c r="AN71" s="632" t="s">
        <v>73</v>
      </c>
      <c r="AO71" s="289"/>
      <c r="AP71" s="633"/>
      <c r="AQ71" s="632"/>
      <c r="AR71" s="289"/>
      <c r="AS71" s="633">
        <v>1</v>
      </c>
      <c r="AT71" s="632" t="s">
        <v>73</v>
      </c>
      <c r="AU71" s="632"/>
      <c r="AV71" s="632">
        <v>3</v>
      </c>
      <c r="AW71" s="632" t="s">
        <v>74</v>
      </c>
      <c r="AX71" s="289"/>
      <c r="AY71" s="633"/>
      <c r="AZ71" s="632"/>
      <c r="BA71" s="289"/>
      <c r="BB71" s="633">
        <v>3</v>
      </c>
      <c r="BC71" s="632" t="s">
        <v>74</v>
      </c>
      <c r="BD71" s="289"/>
      <c r="BE71" s="633"/>
      <c r="BF71" s="632"/>
      <c r="BG71" s="289"/>
      <c r="BH71" s="633">
        <v>1</v>
      </c>
      <c r="BI71" s="632" t="s">
        <v>73</v>
      </c>
      <c r="BJ71" s="289"/>
      <c r="BK71" s="633">
        <v>1</v>
      </c>
      <c r="BL71" s="632" t="s">
        <v>73</v>
      </c>
      <c r="BM71" s="289"/>
      <c r="BN71" s="633">
        <v>1</v>
      </c>
      <c r="BO71" s="632" t="s">
        <v>73</v>
      </c>
      <c r="BP71" s="289"/>
      <c r="BQ71" s="633">
        <v>1</v>
      </c>
      <c r="BR71" s="632" t="s">
        <v>73</v>
      </c>
      <c r="BS71" s="289"/>
      <c r="BT71" s="633"/>
      <c r="BU71" s="632"/>
      <c r="BV71" s="289"/>
      <c r="BW71" s="633">
        <v>3</v>
      </c>
      <c r="BX71" s="632" t="s">
        <v>74</v>
      </c>
      <c r="BY71" s="289"/>
      <c r="BZ71" s="633"/>
      <c r="CA71" s="632"/>
      <c r="CB71" s="289"/>
      <c r="CC71" s="633">
        <v>3</v>
      </c>
      <c r="CD71" s="632" t="s">
        <v>74</v>
      </c>
      <c r="CE71" s="289"/>
      <c r="CF71" s="633"/>
      <c r="CG71" s="632"/>
      <c r="CH71" s="289"/>
      <c r="CI71" s="154">
        <v>3</v>
      </c>
      <c r="CJ71" s="632" t="s">
        <v>74</v>
      </c>
      <c r="CK71" s="289"/>
      <c r="CL71" s="633"/>
      <c r="CM71" s="632"/>
      <c r="CN71" s="289"/>
      <c r="CO71" s="633"/>
      <c r="CP71" s="632"/>
      <c r="CQ71" s="190"/>
      <c r="CR71" s="233"/>
      <c r="CS71" s="68"/>
    </row>
    <row r="72" spans="1:127" ht="65.25" customHeight="1">
      <c r="A72" s="715" t="s">
        <v>192</v>
      </c>
      <c r="B72" s="672" t="s">
        <v>193</v>
      </c>
      <c r="C72" s="174"/>
      <c r="D72" s="103"/>
      <c r="E72" s="146"/>
      <c r="F72" s="633"/>
      <c r="G72" s="632"/>
      <c r="H72" s="289"/>
      <c r="I72" s="633"/>
      <c r="J72" s="632"/>
      <c r="K72" s="289"/>
      <c r="L72" s="633">
        <v>5</v>
      </c>
      <c r="M72" s="632" t="s">
        <v>73</v>
      </c>
      <c r="N72" s="289"/>
      <c r="O72" s="633">
        <v>5</v>
      </c>
      <c r="P72" s="632" t="s">
        <v>74</v>
      </c>
      <c r="Q72" s="289"/>
      <c r="R72" s="633">
        <v>3</v>
      </c>
      <c r="S72" s="632" t="s">
        <v>73</v>
      </c>
      <c r="T72" s="433"/>
      <c r="U72" s="720"/>
      <c r="V72" s="632"/>
      <c r="W72" s="433"/>
      <c r="X72" s="633">
        <v>5</v>
      </c>
      <c r="Y72" s="632" t="s">
        <v>74</v>
      </c>
      <c r="Z72" s="289"/>
      <c r="AA72" s="633">
        <v>3</v>
      </c>
      <c r="AB72" s="632" t="s">
        <v>74</v>
      </c>
      <c r="AC72" s="289"/>
      <c r="AD72" s="633"/>
      <c r="AE72" s="632"/>
      <c r="AF72" s="108"/>
      <c r="AG72" s="39">
        <v>5</v>
      </c>
      <c r="AH72" s="632" t="s">
        <v>74</v>
      </c>
      <c r="AI72" s="190"/>
      <c r="AJ72" s="703">
        <v>5</v>
      </c>
      <c r="AK72" s="632" t="s">
        <v>73</v>
      </c>
      <c r="AL72" s="289"/>
      <c r="AM72" s="633">
        <v>1</v>
      </c>
      <c r="AN72" s="632" t="s">
        <v>73</v>
      </c>
      <c r="AO72" s="289"/>
      <c r="AP72" s="633"/>
      <c r="AQ72" s="632"/>
      <c r="AR72" s="289"/>
      <c r="AS72" s="633">
        <v>1</v>
      </c>
      <c r="AT72" s="632" t="s">
        <v>73</v>
      </c>
      <c r="AU72" s="632"/>
      <c r="AV72" s="632">
        <v>1</v>
      </c>
      <c r="AW72" s="632" t="s">
        <v>73</v>
      </c>
      <c r="AX72" s="289"/>
      <c r="AY72" s="633"/>
      <c r="AZ72" s="632"/>
      <c r="BA72" s="289"/>
      <c r="BB72" s="633">
        <v>2</v>
      </c>
      <c r="BC72" s="632" t="s">
        <v>74</v>
      </c>
      <c r="BD72" s="289"/>
      <c r="BE72" s="633">
        <v>3</v>
      </c>
      <c r="BF72" s="632" t="s">
        <v>73</v>
      </c>
      <c r="BG72" s="289"/>
      <c r="BH72" s="633">
        <v>1</v>
      </c>
      <c r="BI72" s="632" t="s">
        <v>73</v>
      </c>
      <c r="BJ72" s="289"/>
      <c r="BK72" s="633">
        <v>1</v>
      </c>
      <c r="BL72" s="632" t="s">
        <v>73</v>
      </c>
      <c r="BM72" s="289"/>
      <c r="BN72" s="633"/>
      <c r="BO72" s="632"/>
      <c r="BP72" s="289"/>
      <c r="BQ72" s="633">
        <v>1</v>
      </c>
      <c r="BR72" s="632" t="s">
        <v>73</v>
      </c>
      <c r="BS72" s="289"/>
      <c r="BT72" s="633"/>
      <c r="BU72" s="632"/>
      <c r="BV72" s="289"/>
      <c r="BW72" s="633">
        <v>3</v>
      </c>
      <c r="BX72" s="632" t="s">
        <v>73</v>
      </c>
      <c r="BY72" s="289"/>
      <c r="BZ72" s="633"/>
      <c r="CA72" s="632"/>
      <c r="CB72" s="289"/>
      <c r="CC72" s="633">
        <v>5</v>
      </c>
      <c r="CD72" s="632" t="s">
        <v>73</v>
      </c>
      <c r="CE72" s="289"/>
      <c r="CF72" s="633">
        <v>5</v>
      </c>
      <c r="CG72" s="632" t="s">
        <v>73</v>
      </c>
      <c r="CH72" s="289"/>
      <c r="CI72" s="633"/>
      <c r="CJ72" s="632"/>
      <c r="CK72" s="289"/>
      <c r="CL72" s="633">
        <v>5</v>
      </c>
      <c r="CM72" s="632" t="s">
        <v>73</v>
      </c>
      <c r="CN72" s="289"/>
      <c r="CO72" s="633"/>
      <c r="CP72" s="632"/>
      <c r="CQ72" s="190"/>
      <c r="CR72" s="233"/>
      <c r="CS72" s="68"/>
    </row>
    <row r="73" spans="1:127" ht="65.25" customHeight="1">
      <c r="A73" s="715" t="s">
        <v>194</v>
      </c>
      <c r="B73" s="672" t="s">
        <v>195</v>
      </c>
      <c r="C73" s="174"/>
      <c r="D73" s="103"/>
      <c r="E73" s="146"/>
      <c r="F73" s="633"/>
      <c r="G73" s="632"/>
      <c r="H73" s="289"/>
      <c r="I73" s="633"/>
      <c r="J73" s="632"/>
      <c r="K73" s="289"/>
      <c r="L73" s="633"/>
      <c r="M73" s="632"/>
      <c r="N73" s="289"/>
      <c r="O73" s="633"/>
      <c r="P73" s="632"/>
      <c r="Q73" s="289"/>
      <c r="R73" s="633"/>
      <c r="S73" s="632"/>
      <c r="T73" s="433"/>
      <c r="U73" s="720"/>
      <c r="V73" s="632"/>
      <c r="W73" s="433"/>
      <c r="X73" s="633"/>
      <c r="Y73" s="632"/>
      <c r="Z73" s="289"/>
      <c r="AA73" s="633">
        <v>2</v>
      </c>
      <c r="AB73" s="632" t="s">
        <v>73</v>
      </c>
      <c r="AC73" s="289"/>
      <c r="AD73" s="633"/>
      <c r="AE73" s="632"/>
      <c r="AF73" s="108"/>
      <c r="AG73" s="39">
        <v>5</v>
      </c>
      <c r="AH73" s="632" t="s">
        <v>74</v>
      </c>
      <c r="AI73" s="190"/>
      <c r="AJ73" s="703">
        <v>3</v>
      </c>
      <c r="AK73" s="632" t="s">
        <v>73</v>
      </c>
      <c r="AL73" s="289"/>
      <c r="AM73" s="633"/>
      <c r="AN73" s="632"/>
      <c r="AO73" s="289"/>
      <c r="AP73" s="633"/>
      <c r="AQ73" s="632"/>
      <c r="AR73" s="289"/>
      <c r="AS73" s="633">
        <v>1</v>
      </c>
      <c r="AT73" s="632" t="s">
        <v>73</v>
      </c>
      <c r="AU73" s="632"/>
      <c r="AV73" s="632">
        <v>1</v>
      </c>
      <c r="AW73" s="632" t="s">
        <v>73</v>
      </c>
      <c r="AX73" s="289"/>
      <c r="AY73" s="633"/>
      <c r="AZ73" s="632"/>
      <c r="BA73" s="289"/>
      <c r="BB73" s="633">
        <v>2</v>
      </c>
      <c r="BC73" s="632" t="s">
        <v>73</v>
      </c>
      <c r="BD73" s="289"/>
      <c r="BE73" s="633"/>
      <c r="BF73" s="632"/>
      <c r="BG73" s="289"/>
      <c r="BH73" s="633">
        <v>1</v>
      </c>
      <c r="BI73" s="632" t="s">
        <v>73</v>
      </c>
      <c r="BJ73" s="289"/>
      <c r="BK73" s="633">
        <v>3</v>
      </c>
      <c r="BL73" s="632" t="s">
        <v>74</v>
      </c>
      <c r="BM73" s="289"/>
      <c r="BN73" s="633"/>
      <c r="BO73" s="632"/>
      <c r="BP73" s="289"/>
      <c r="BQ73" s="633">
        <v>1</v>
      </c>
      <c r="BR73" s="632" t="s">
        <v>73</v>
      </c>
      <c r="BS73" s="289"/>
      <c r="BT73" s="633"/>
      <c r="BU73" s="632"/>
      <c r="BV73" s="289"/>
      <c r="BW73" s="633">
        <v>3</v>
      </c>
      <c r="BX73" s="632" t="s">
        <v>74</v>
      </c>
      <c r="BY73" s="289"/>
      <c r="BZ73" s="633"/>
      <c r="CA73" s="632"/>
      <c r="CB73" s="289"/>
      <c r="CC73" s="633">
        <v>5</v>
      </c>
      <c r="CD73" s="632" t="s">
        <v>74</v>
      </c>
      <c r="CE73" s="289"/>
      <c r="CF73" s="633">
        <v>5</v>
      </c>
      <c r="CG73" s="632" t="s">
        <v>74</v>
      </c>
      <c r="CH73" s="289"/>
      <c r="CI73" s="633">
        <v>5</v>
      </c>
      <c r="CJ73" s="632" t="s">
        <v>74</v>
      </c>
      <c r="CK73" s="289"/>
      <c r="CL73" s="633">
        <v>5</v>
      </c>
      <c r="CM73" s="632" t="s">
        <v>74</v>
      </c>
      <c r="CN73" s="289"/>
      <c r="CO73" s="633"/>
      <c r="CP73" s="632"/>
      <c r="CQ73" s="190"/>
      <c r="CR73" s="233"/>
      <c r="CS73" s="68"/>
    </row>
    <row r="74" spans="1:127" ht="65.25" customHeight="1">
      <c r="A74" s="715" t="s">
        <v>196</v>
      </c>
      <c r="B74" s="672" t="s">
        <v>197</v>
      </c>
      <c r="C74" s="174"/>
      <c r="D74" s="103"/>
      <c r="E74" s="146"/>
      <c r="F74" s="633"/>
      <c r="G74" s="632"/>
      <c r="H74" s="289"/>
      <c r="I74" s="633"/>
      <c r="J74" s="632"/>
      <c r="K74" s="289"/>
      <c r="L74" s="633"/>
      <c r="M74" s="632"/>
      <c r="N74" s="289"/>
      <c r="O74" s="633"/>
      <c r="P74" s="632"/>
      <c r="Q74" s="289"/>
      <c r="R74" s="633"/>
      <c r="S74" s="632"/>
      <c r="T74" s="433"/>
      <c r="U74" s="720"/>
      <c r="V74" s="632"/>
      <c r="W74" s="433"/>
      <c r="X74" s="633">
        <v>5</v>
      </c>
      <c r="Y74" s="632" t="s">
        <v>74</v>
      </c>
      <c r="Z74" s="289"/>
      <c r="AA74" s="633"/>
      <c r="AB74" s="632"/>
      <c r="AC74" s="289"/>
      <c r="AD74" s="633"/>
      <c r="AE74" s="632"/>
      <c r="AF74" s="108"/>
      <c r="AG74" s="39">
        <v>4</v>
      </c>
      <c r="AH74" s="632" t="s">
        <v>74</v>
      </c>
      <c r="AI74" s="190"/>
      <c r="AJ74" s="703"/>
      <c r="AK74" s="632"/>
      <c r="AL74" s="289"/>
      <c r="AM74" s="633"/>
      <c r="AN74" s="632"/>
      <c r="AO74" s="289"/>
      <c r="AP74" s="633"/>
      <c r="AQ74" s="632"/>
      <c r="AR74" s="289"/>
      <c r="AS74" s="633"/>
      <c r="AT74" s="632"/>
      <c r="AU74" s="632"/>
      <c r="AV74" s="632">
        <v>3</v>
      </c>
      <c r="AW74" s="632" t="s">
        <v>74</v>
      </c>
      <c r="AX74" s="289"/>
      <c r="AY74" s="633"/>
      <c r="AZ74" s="632"/>
      <c r="BA74" s="289"/>
      <c r="BB74" s="633"/>
      <c r="BC74" s="632"/>
      <c r="BD74" s="289"/>
      <c r="BE74" s="633"/>
      <c r="BF74" s="632"/>
      <c r="BG74" s="289"/>
      <c r="BH74" s="633"/>
      <c r="BI74" s="632"/>
      <c r="BJ74" s="289"/>
      <c r="BK74" s="633"/>
      <c r="BL74" s="632"/>
      <c r="BM74" s="289"/>
      <c r="BN74" s="633"/>
      <c r="BO74" s="632"/>
      <c r="BP74" s="289"/>
      <c r="BQ74" s="633">
        <v>1</v>
      </c>
      <c r="BR74" s="632" t="s">
        <v>73</v>
      </c>
      <c r="BS74" s="289"/>
      <c r="BT74" s="633"/>
      <c r="BU74" s="632"/>
      <c r="BV74" s="289"/>
      <c r="BW74" s="633"/>
      <c r="BX74" s="632"/>
      <c r="BY74" s="289"/>
      <c r="BZ74" s="633"/>
      <c r="CA74" s="632"/>
      <c r="CB74" s="289"/>
      <c r="CC74" s="633"/>
      <c r="CD74" s="632"/>
      <c r="CE74" s="289"/>
      <c r="CF74" s="633"/>
      <c r="CG74" s="632"/>
      <c r="CH74" s="289"/>
      <c r="CI74" s="633"/>
      <c r="CJ74" s="632"/>
      <c r="CK74" s="289"/>
      <c r="CL74" s="633"/>
      <c r="CM74" s="632"/>
      <c r="CN74" s="289"/>
      <c r="CO74" s="633">
        <v>5</v>
      </c>
      <c r="CP74" s="632" t="s">
        <v>74</v>
      </c>
      <c r="CQ74" s="190"/>
      <c r="CR74" s="233"/>
      <c r="CS74" s="68"/>
    </row>
    <row r="75" spans="1:127" ht="65.25" customHeight="1">
      <c r="A75" s="715" t="s">
        <v>198</v>
      </c>
      <c r="B75" s="672" t="s">
        <v>318</v>
      </c>
      <c r="C75" s="174">
        <v>4</v>
      </c>
      <c r="D75" s="103" t="s">
        <v>74</v>
      </c>
      <c r="E75" s="146"/>
      <c r="F75" s="633">
        <v>4</v>
      </c>
      <c r="G75" s="632" t="s">
        <v>74</v>
      </c>
      <c r="H75" s="146"/>
      <c r="I75" s="633"/>
      <c r="J75" s="632"/>
      <c r="K75" s="289"/>
      <c r="L75" s="633">
        <v>3</v>
      </c>
      <c r="M75" s="632" t="s">
        <v>74</v>
      </c>
      <c r="N75" s="289"/>
      <c r="O75" s="633"/>
      <c r="P75" s="632"/>
      <c r="Q75" s="289"/>
      <c r="R75" s="633">
        <v>3</v>
      </c>
      <c r="S75" s="632" t="s">
        <v>74</v>
      </c>
      <c r="T75" s="433"/>
      <c r="U75" s="720"/>
      <c r="V75" s="632"/>
      <c r="W75" s="433"/>
      <c r="X75" s="633">
        <v>3</v>
      </c>
      <c r="Y75" s="632" t="s">
        <v>74</v>
      </c>
      <c r="Z75" s="289"/>
      <c r="AA75" s="633"/>
      <c r="AB75" s="632"/>
      <c r="AC75" s="289"/>
      <c r="AD75" s="633"/>
      <c r="AE75" s="632"/>
      <c r="AF75" s="108"/>
      <c r="AG75" s="39">
        <v>5</v>
      </c>
      <c r="AH75" s="632" t="s">
        <v>74</v>
      </c>
      <c r="AI75" s="190"/>
      <c r="AJ75" s="703"/>
      <c r="AK75" s="632"/>
      <c r="AL75" s="289"/>
      <c r="AM75" s="633"/>
      <c r="AN75" s="632"/>
      <c r="AO75" s="289"/>
      <c r="AP75" s="633"/>
      <c r="AQ75" s="632"/>
      <c r="AR75" s="289"/>
      <c r="AS75" s="633"/>
      <c r="AT75" s="632"/>
      <c r="AU75" s="632"/>
      <c r="AV75" s="632">
        <v>3</v>
      </c>
      <c r="AW75" s="632" t="s">
        <v>74</v>
      </c>
      <c r="AX75" s="289"/>
      <c r="AY75" s="633"/>
      <c r="AZ75" s="632"/>
      <c r="BA75" s="289"/>
      <c r="BB75" s="633">
        <v>2</v>
      </c>
      <c r="BC75" s="632" t="s">
        <v>73</v>
      </c>
      <c r="BD75" s="289"/>
      <c r="BE75" s="633"/>
      <c r="BF75" s="632"/>
      <c r="BG75" s="289"/>
      <c r="BH75" s="633"/>
      <c r="BI75" s="632"/>
      <c r="BJ75" s="289"/>
      <c r="BK75" s="633">
        <v>1</v>
      </c>
      <c r="BL75" s="632" t="s">
        <v>73</v>
      </c>
      <c r="BM75" s="289"/>
      <c r="BN75" s="633">
        <v>1</v>
      </c>
      <c r="BO75" s="632" t="s">
        <v>74</v>
      </c>
      <c r="BP75" s="289"/>
      <c r="BQ75" s="633">
        <v>1</v>
      </c>
      <c r="BR75" s="632" t="s">
        <v>73</v>
      </c>
      <c r="BS75" s="289"/>
      <c r="BT75" s="633"/>
      <c r="BU75" s="632"/>
      <c r="BV75" s="289"/>
      <c r="BW75" s="633">
        <v>3</v>
      </c>
      <c r="BX75" s="632" t="s">
        <v>73</v>
      </c>
      <c r="BY75" s="289"/>
      <c r="BZ75" s="633"/>
      <c r="CA75" s="632"/>
      <c r="CB75" s="289"/>
      <c r="CC75" s="633"/>
      <c r="CD75" s="632"/>
      <c r="CE75" s="289"/>
      <c r="CF75" s="633"/>
      <c r="CG75" s="632"/>
      <c r="CH75" s="289"/>
      <c r="CI75" s="633"/>
      <c r="CJ75" s="632"/>
      <c r="CK75" s="289"/>
      <c r="CL75" s="633"/>
      <c r="CM75" s="632"/>
      <c r="CN75" s="289"/>
      <c r="CO75" s="633"/>
      <c r="CP75" s="632"/>
      <c r="CQ75" s="190"/>
      <c r="CR75" s="233"/>
      <c r="CS75" s="68"/>
    </row>
    <row r="76" spans="1:127" ht="65.25" customHeight="1">
      <c r="A76" s="715" t="s">
        <v>200</v>
      </c>
      <c r="B76" s="672" t="s">
        <v>201</v>
      </c>
      <c r="C76" s="174"/>
      <c r="D76" s="103"/>
      <c r="E76" s="146"/>
      <c r="F76" s="633"/>
      <c r="G76" s="632"/>
      <c r="H76" s="289"/>
      <c r="I76" s="633"/>
      <c r="J76" s="632"/>
      <c r="K76" s="289"/>
      <c r="L76" s="633">
        <v>3</v>
      </c>
      <c r="M76" s="632" t="s">
        <v>73</v>
      </c>
      <c r="N76" s="289"/>
      <c r="O76" s="633"/>
      <c r="P76" s="632"/>
      <c r="Q76" s="289"/>
      <c r="R76" s="633">
        <v>3</v>
      </c>
      <c r="S76" s="632" t="s">
        <v>74</v>
      </c>
      <c r="T76" s="433"/>
      <c r="U76" s="720"/>
      <c r="V76" s="632"/>
      <c r="W76" s="433"/>
      <c r="X76" s="633">
        <v>5</v>
      </c>
      <c r="Y76" s="632" t="s">
        <v>74</v>
      </c>
      <c r="Z76" s="289"/>
      <c r="AA76" s="633">
        <v>3</v>
      </c>
      <c r="AB76" s="632" t="s">
        <v>73</v>
      </c>
      <c r="AC76" s="289"/>
      <c r="AD76" s="633"/>
      <c r="AE76" s="632"/>
      <c r="AF76" s="108"/>
      <c r="AG76" s="39">
        <v>4</v>
      </c>
      <c r="AH76" s="632" t="s">
        <v>74</v>
      </c>
      <c r="AI76" s="190"/>
      <c r="AJ76" s="703">
        <v>3</v>
      </c>
      <c r="AK76" s="632" t="s">
        <v>73</v>
      </c>
      <c r="AL76" s="289"/>
      <c r="AM76" s="633">
        <v>1</v>
      </c>
      <c r="AN76" s="632" t="s">
        <v>73</v>
      </c>
      <c r="AO76" s="289"/>
      <c r="AP76" s="633"/>
      <c r="AQ76" s="632"/>
      <c r="AR76" s="289"/>
      <c r="AS76" s="633">
        <v>1</v>
      </c>
      <c r="AT76" s="632" t="s">
        <v>73</v>
      </c>
      <c r="AU76" s="632"/>
      <c r="AV76" s="632">
        <v>5</v>
      </c>
      <c r="AW76" s="632" t="s">
        <v>74</v>
      </c>
      <c r="AX76" s="289"/>
      <c r="AY76" s="633"/>
      <c r="AZ76" s="632"/>
      <c r="BA76" s="289"/>
      <c r="BB76" s="633">
        <v>2</v>
      </c>
      <c r="BC76" s="632" t="s">
        <v>73</v>
      </c>
      <c r="BD76" s="289"/>
      <c r="BE76" s="633"/>
      <c r="BF76" s="632"/>
      <c r="BG76" s="289"/>
      <c r="BH76" s="633"/>
      <c r="BI76" s="632"/>
      <c r="BJ76" s="289"/>
      <c r="BK76" s="633"/>
      <c r="BL76" s="632"/>
      <c r="BM76" s="289"/>
      <c r="BN76" s="633"/>
      <c r="BO76" s="632"/>
      <c r="BP76" s="289"/>
      <c r="BQ76" s="633">
        <v>1</v>
      </c>
      <c r="BR76" s="632" t="s">
        <v>73</v>
      </c>
      <c r="BS76" s="289"/>
      <c r="BT76" s="633">
        <v>3</v>
      </c>
      <c r="BU76" s="632" t="s">
        <v>74</v>
      </c>
      <c r="BV76" s="289"/>
      <c r="BW76" s="633"/>
      <c r="BX76" s="632"/>
      <c r="BY76" s="289"/>
      <c r="BZ76" s="633"/>
      <c r="CA76" s="632"/>
      <c r="CB76" s="289"/>
      <c r="CC76" s="633">
        <v>5</v>
      </c>
      <c r="CD76" s="632" t="s">
        <v>74</v>
      </c>
      <c r="CE76" s="289"/>
      <c r="CF76" s="633"/>
      <c r="CG76" s="632"/>
      <c r="CH76" s="289"/>
      <c r="CI76" s="633"/>
      <c r="CJ76" s="632"/>
      <c r="CK76" s="289"/>
      <c r="CL76" s="633"/>
      <c r="CM76" s="632"/>
      <c r="CN76" s="289"/>
      <c r="CO76" s="633">
        <v>5</v>
      </c>
      <c r="CP76" s="632" t="s">
        <v>74</v>
      </c>
      <c r="CQ76" s="190"/>
      <c r="CR76" s="233"/>
      <c r="CS76" s="68"/>
    </row>
    <row r="77" spans="1:127" ht="29.25" customHeight="1">
      <c r="A77" s="68"/>
      <c r="B77" s="414" t="s">
        <v>202</v>
      </c>
      <c r="C77" s="244"/>
      <c r="D77" s="607"/>
      <c r="E77" s="628"/>
      <c r="F77" s="261"/>
      <c r="G77" s="73"/>
      <c r="H77" s="172"/>
      <c r="I77" s="261"/>
      <c r="J77" s="73"/>
      <c r="K77" s="172"/>
      <c r="L77" s="261"/>
      <c r="M77" s="73"/>
      <c r="N77" s="172"/>
      <c r="O77" s="261"/>
      <c r="P77" s="73"/>
      <c r="Q77" s="172"/>
      <c r="R77" s="261"/>
      <c r="S77" s="73"/>
      <c r="T77" s="499"/>
      <c r="U77" s="288"/>
      <c r="V77" s="73"/>
      <c r="W77" s="499"/>
      <c r="X77" s="261"/>
      <c r="Y77" s="73"/>
      <c r="Z77" s="172"/>
      <c r="AA77" s="261"/>
      <c r="AB77" s="73"/>
      <c r="AC77" s="172"/>
      <c r="AD77" s="261"/>
      <c r="AE77" s="73"/>
      <c r="AF77" s="257"/>
      <c r="AG77" s="167"/>
      <c r="AH77" s="73"/>
      <c r="AI77" s="248"/>
      <c r="AJ77" s="167"/>
      <c r="AK77" s="73"/>
      <c r="AL77" s="172"/>
      <c r="AM77" s="261"/>
      <c r="AN77" s="73"/>
      <c r="AO77" s="172"/>
      <c r="AP77" s="261"/>
      <c r="AQ77" s="73"/>
      <c r="AR77" s="172"/>
      <c r="AS77" s="261"/>
      <c r="AT77" s="73"/>
      <c r="AU77" s="73"/>
      <c r="AV77" s="73"/>
      <c r="AW77" s="73"/>
      <c r="AX77" s="172"/>
      <c r="AY77" s="261"/>
      <c r="AZ77" s="73"/>
      <c r="BA77" s="172"/>
      <c r="BB77" s="261"/>
      <c r="BC77" s="73"/>
      <c r="BD77" s="172"/>
      <c r="BE77" s="261"/>
      <c r="BF77" s="73"/>
      <c r="BG77" s="172"/>
      <c r="BH77" s="261"/>
      <c r="BI77" s="73"/>
      <c r="BJ77" s="172"/>
      <c r="BK77" s="261"/>
      <c r="BL77" s="73"/>
      <c r="BM77" s="172"/>
      <c r="BN77" s="261"/>
      <c r="BO77" s="73"/>
      <c r="BP77" s="172"/>
      <c r="BQ77" s="261"/>
      <c r="BR77" s="73"/>
      <c r="BS77" s="172"/>
      <c r="BT77" s="261"/>
      <c r="BU77" s="73"/>
      <c r="BV77" s="172"/>
      <c r="BW77" s="261"/>
      <c r="BX77" s="73"/>
      <c r="BY77" s="172"/>
      <c r="BZ77" s="261"/>
      <c r="CA77" s="73"/>
      <c r="CB77" s="172"/>
      <c r="CC77" s="261"/>
      <c r="CD77" s="73"/>
      <c r="CE77" s="172"/>
      <c r="CF77" s="261"/>
      <c r="CG77" s="73"/>
      <c r="CH77" s="172"/>
      <c r="CI77" s="261"/>
      <c r="CJ77" s="73"/>
      <c r="CK77" s="172"/>
      <c r="CL77" s="261"/>
      <c r="CM77" s="73"/>
      <c r="CN77" s="172"/>
      <c r="CO77" s="261"/>
      <c r="CP77" s="73"/>
      <c r="CQ77" s="248"/>
      <c r="CR77" s="233"/>
      <c r="CS77" s="68"/>
    </row>
    <row r="78" spans="1:127" ht="65.25" customHeight="1">
      <c r="A78" s="715" t="s">
        <v>203</v>
      </c>
      <c r="B78" s="96" t="s">
        <v>204</v>
      </c>
      <c r="C78" s="174"/>
      <c r="D78" s="103"/>
      <c r="E78" s="146"/>
      <c r="F78" s="633"/>
      <c r="G78" s="632"/>
      <c r="H78" s="289"/>
      <c r="I78" s="633">
        <v>3</v>
      </c>
      <c r="J78" s="632" t="s">
        <v>73</v>
      </c>
      <c r="K78" s="289"/>
      <c r="L78" s="633">
        <v>5</v>
      </c>
      <c r="M78" s="632" t="s">
        <v>74</v>
      </c>
      <c r="N78" s="289"/>
      <c r="O78" s="633"/>
      <c r="P78" s="632"/>
      <c r="Q78" s="289"/>
      <c r="R78" s="633"/>
      <c r="S78" s="632"/>
      <c r="T78" s="433"/>
      <c r="U78" s="720"/>
      <c r="V78" s="632"/>
      <c r="W78" s="433"/>
      <c r="X78" s="633">
        <v>3</v>
      </c>
      <c r="Y78" s="632" t="s">
        <v>73</v>
      </c>
      <c r="Z78" s="289"/>
      <c r="AA78" s="633">
        <v>5</v>
      </c>
      <c r="AB78" s="632" t="s">
        <v>74</v>
      </c>
      <c r="AC78" s="289"/>
      <c r="AD78" s="633"/>
      <c r="AE78" s="632"/>
      <c r="AF78" s="108"/>
      <c r="AG78" s="39">
        <v>5</v>
      </c>
      <c r="AH78" s="632" t="s">
        <v>74</v>
      </c>
      <c r="AI78" s="190"/>
      <c r="AJ78" s="703">
        <v>5</v>
      </c>
      <c r="AK78" s="632" t="s">
        <v>74</v>
      </c>
      <c r="AL78" s="289"/>
      <c r="AM78" s="633"/>
      <c r="AN78" s="632"/>
      <c r="AO78" s="289"/>
      <c r="AP78" s="633"/>
      <c r="AQ78" s="632"/>
      <c r="AR78" s="289"/>
      <c r="AS78" s="633"/>
      <c r="AT78" s="632"/>
      <c r="AU78" s="632"/>
      <c r="AV78" s="632">
        <v>1</v>
      </c>
      <c r="AW78" s="632" t="s">
        <v>73</v>
      </c>
      <c r="AX78" s="289"/>
      <c r="AY78" s="633"/>
      <c r="AZ78" s="632"/>
      <c r="BA78" s="289"/>
      <c r="BB78" s="633">
        <v>2</v>
      </c>
      <c r="BC78" s="632" t="s">
        <v>73</v>
      </c>
      <c r="BD78" s="289"/>
      <c r="BE78" s="633"/>
      <c r="BF78" s="632"/>
      <c r="BG78" s="289"/>
      <c r="BH78" s="633"/>
      <c r="BI78" s="632"/>
      <c r="BJ78" s="289"/>
      <c r="BK78" s="633"/>
      <c r="BL78" s="632"/>
      <c r="BM78" s="289"/>
      <c r="BN78" s="633"/>
      <c r="BO78" s="632"/>
      <c r="BP78" s="289"/>
      <c r="BQ78" s="633"/>
      <c r="BR78" s="632"/>
      <c r="BS78" s="289"/>
      <c r="BT78" s="633"/>
      <c r="BU78" s="632"/>
      <c r="BV78" s="289"/>
      <c r="BW78" s="633">
        <v>3</v>
      </c>
      <c r="BX78" s="632" t="s">
        <v>74</v>
      </c>
      <c r="BY78" s="289"/>
      <c r="BZ78" s="633"/>
      <c r="CA78" s="632"/>
      <c r="CB78" s="289"/>
      <c r="CC78" s="633"/>
      <c r="CD78" s="632"/>
      <c r="CE78" s="289"/>
      <c r="CF78" s="633">
        <v>5</v>
      </c>
      <c r="CG78" s="632" t="s">
        <v>73</v>
      </c>
      <c r="CH78" s="289"/>
      <c r="CI78" s="633"/>
      <c r="CJ78" s="632"/>
      <c r="CK78" s="289"/>
      <c r="CL78" s="633">
        <v>3</v>
      </c>
      <c r="CM78" s="632" t="s">
        <v>73</v>
      </c>
      <c r="CN78" s="289"/>
      <c r="CO78" s="633"/>
      <c r="CP78" s="632"/>
      <c r="CQ78" s="190"/>
      <c r="CR78" s="233"/>
      <c r="CS78" s="68"/>
    </row>
    <row r="79" spans="1:127" ht="65.25" customHeight="1">
      <c r="A79" s="715" t="s">
        <v>205</v>
      </c>
      <c r="B79" s="96" t="s">
        <v>206</v>
      </c>
      <c r="C79" s="174"/>
      <c r="D79" s="103"/>
      <c r="E79" s="146"/>
      <c r="F79" s="633"/>
      <c r="G79" s="632"/>
      <c r="H79" s="289"/>
      <c r="I79" s="633"/>
      <c r="J79" s="632"/>
      <c r="K79" s="289"/>
      <c r="L79" s="633"/>
      <c r="M79" s="632"/>
      <c r="N79" s="289"/>
      <c r="O79" s="633"/>
      <c r="P79" s="632"/>
      <c r="Q79" s="289"/>
      <c r="R79" s="633"/>
      <c r="S79" s="632"/>
      <c r="T79" s="433"/>
      <c r="U79" s="720"/>
      <c r="V79" s="632"/>
      <c r="W79" s="433"/>
      <c r="X79" s="633"/>
      <c r="Y79" s="632"/>
      <c r="Z79" s="289"/>
      <c r="AA79" s="633">
        <v>5</v>
      </c>
      <c r="AB79" s="632" t="s">
        <v>74</v>
      </c>
      <c r="AC79" s="289"/>
      <c r="AD79" s="633"/>
      <c r="AE79" s="632"/>
      <c r="AF79" s="108"/>
      <c r="AG79" s="39">
        <v>5</v>
      </c>
      <c r="AH79" s="632" t="s">
        <v>74</v>
      </c>
      <c r="AI79" s="190"/>
      <c r="AJ79" s="703">
        <v>1</v>
      </c>
      <c r="AK79" s="632" t="s">
        <v>73</v>
      </c>
      <c r="AL79" s="289"/>
      <c r="AM79" s="633">
        <v>1</v>
      </c>
      <c r="AN79" s="632" t="s">
        <v>73</v>
      </c>
      <c r="AO79" s="289"/>
      <c r="AP79" s="633"/>
      <c r="AQ79" s="632"/>
      <c r="AR79" s="289"/>
      <c r="AS79" s="633">
        <v>3</v>
      </c>
      <c r="AT79" s="632" t="s">
        <v>74</v>
      </c>
      <c r="AU79" s="632"/>
      <c r="AV79" s="632">
        <v>5</v>
      </c>
      <c r="AW79" s="632" t="s">
        <v>74</v>
      </c>
      <c r="AX79" s="289"/>
      <c r="AY79" s="633"/>
      <c r="AZ79" s="632"/>
      <c r="BA79" s="289"/>
      <c r="BB79" s="633">
        <v>3</v>
      </c>
      <c r="BC79" s="632" t="s">
        <v>74</v>
      </c>
      <c r="BD79" s="289"/>
      <c r="BE79" s="633"/>
      <c r="BF79" s="632"/>
      <c r="BG79" s="289"/>
      <c r="BH79" s="633">
        <v>3</v>
      </c>
      <c r="BI79" s="632" t="s">
        <v>74</v>
      </c>
      <c r="BJ79" s="289"/>
      <c r="BK79" s="633"/>
      <c r="BL79" s="632"/>
      <c r="BM79" s="289"/>
      <c r="BN79" s="633">
        <v>3</v>
      </c>
      <c r="BO79" s="632" t="s">
        <v>74</v>
      </c>
      <c r="BP79" s="289"/>
      <c r="BQ79" s="633">
        <v>1</v>
      </c>
      <c r="BR79" s="632" t="s">
        <v>73</v>
      </c>
      <c r="BS79" s="289"/>
      <c r="BT79" s="633"/>
      <c r="BU79" s="632"/>
      <c r="BV79" s="289"/>
      <c r="BW79" s="633">
        <v>3</v>
      </c>
      <c r="BX79" s="632" t="s">
        <v>74</v>
      </c>
      <c r="BY79" s="289"/>
      <c r="BZ79" s="633"/>
      <c r="CA79" s="632"/>
      <c r="CB79" s="289"/>
      <c r="CC79" s="633">
        <v>3</v>
      </c>
      <c r="CD79" s="632" t="s">
        <v>73</v>
      </c>
      <c r="CE79" s="289"/>
      <c r="CF79" s="154">
        <v>3</v>
      </c>
      <c r="CG79" s="632" t="s">
        <v>73</v>
      </c>
      <c r="CH79" s="289"/>
      <c r="CI79" s="633"/>
      <c r="CJ79" s="632"/>
      <c r="CK79" s="289"/>
      <c r="CL79" s="633"/>
      <c r="CM79" s="632"/>
      <c r="CN79" s="289"/>
      <c r="CO79" s="633"/>
      <c r="CP79" s="632"/>
      <c r="CQ79" s="190"/>
      <c r="CR79" s="233"/>
      <c r="CS79" s="68"/>
    </row>
    <row r="80" spans="1:127" ht="65.25" customHeight="1">
      <c r="A80" s="715" t="s">
        <v>207</v>
      </c>
      <c r="B80" s="672" t="s">
        <v>208</v>
      </c>
      <c r="C80" s="174"/>
      <c r="D80" s="103"/>
      <c r="E80" s="146"/>
      <c r="F80" s="633"/>
      <c r="G80" s="632"/>
      <c r="H80" s="289"/>
      <c r="I80" s="633">
        <v>3</v>
      </c>
      <c r="J80" s="632" t="s">
        <v>73</v>
      </c>
      <c r="K80" s="289"/>
      <c r="L80" s="633">
        <v>3</v>
      </c>
      <c r="M80" s="632" t="s">
        <v>73</v>
      </c>
      <c r="N80" s="289"/>
      <c r="O80" s="633">
        <v>5</v>
      </c>
      <c r="P80" s="632" t="s">
        <v>73</v>
      </c>
      <c r="Q80" s="289"/>
      <c r="R80" s="633"/>
      <c r="S80" s="632"/>
      <c r="T80" s="433"/>
      <c r="U80" s="720"/>
      <c r="V80" s="632"/>
      <c r="W80" s="433"/>
      <c r="X80" s="633">
        <v>5</v>
      </c>
      <c r="Y80" s="632" t="s">
        <v>74</v>
      </c>
      <c r="Z80" s="289"/>
      <c r="AA80" s="633">
        <v>5</v>
      </c>
      <c r="AB80" s="632" t="s">
        <v>74</v>
      </c>
      <c r="AC80" s="289"/>
      <c r="AD80" s="633">
        <v>5</v>
      </c>
      <c r="AE80" s="632" t="s">
        <v>73</v>
      </c>
      <c r="AF80" s="108"/>
      <c r="AG80" s="39">
        <v>5</v>
      </c>
      <c r="AH80" s="632" t="s">
        <v>74</v>
      </c>
      <c r="AI80" s="190"/>
      <c r="AJ80" s="703">
        <v>5</v>
      </c>
      <c r="AK80" s="632" t="s">
        <v>74</v>
      </c>
      <c r="AL80" s="289"/>
      <c r="AM80" s="633"/>
      <c r="AN80" s="632"/>
      <c r="AO80" s="289"/>
      <c r="AP80" s="633"/>
      <c r="AQ80" s="632"/>
      <c r="AR80" s="289"/>
      <c r="AS80" s="633">
        <v>1</v>
      </c>
      <c r="AT80" s="632" t="s">
        <v>73</v>
      </c>
      <c r="AU80" s="632"/>
      <c r="AV80" s="632">
        <v>1</v>
      </c>
      <c r="AW80" s="632" t="s">
        <v>73</v>
      </c>
      <c r="AX80" s="289"/>
      <c r="AY80" s="633"/>
      <c r="AZ80" s="632"/>
      <c r="BA80" s="289"/>
      <c r="BB80" s="633">
        <v>3</v>
      </c>
      <c r="BC80" s="632" t="s">
        <v>73</v>
      </c>
      <c r="BD80" s="289"/>
      <c r="BE80" s="633"/>
      <c r="BF80" s="632"/>
      <c r="BG80" s="289"/>
      <c r="BH80" s="633"/>
      <c r="BI80" s="632"/>
      <c r="BJ80" s="289"/>
      <c r="BK80" s="633">
        <v>3</v>
      </c>
      <c r="BL80" s="632" t="s">
        <v>74</v>
      </c>
      <c r="BM80" s="289"/>
      <c r="BN80" s="633">
        <v>3</v>
      </c>
      <c r="BO80" s="632" t="s">
        <v>74</v>
      </c>
      <c r="BP80" s="289"/>
      <c r="BQ80" s="633">
        <v>2</v>
      </c>
      <c r="BR80" s="632" t="s">
        <v>73</v>
      </c>
      <c r="BS80" s="289"/>
      <c r="BT80" s="633"/>
      <c r="BU80" s="632"/>
      <c r="BV80" s="289"/>
      <c r="BW80" s="633">
        <v>3</v>
      </c>
      <c r="BX80" s="632" t="s">
        <v>73</v>
      </c>
      <c r="BY80" s="289"/>
      <c r="BZ80" s="633"/>
      <c r="CA80" s="632"/>
      <c r="CB80" s="289"/>
      <c r="CC80" s="633">
        <v>3</v>
      </c>
      <c r="CD80" s="632" t="s">
        <v>74</v>
      </c>
      <c r="CE80" s="289"/>
      <c r="CF80" s="633"/>
      <c r="CG80" s="632"/>
      <c r="CH80" s="289"/>
      <c r="CI80" s="154">
        <v>3</v>
      </c>
      <c r="CJ80" s="632" t="s">
        <v>74</v>
      </c>
      <c r="CK80" s="289"/>
      <c r="CL80" s="633"/>
      <c r="CM80" s="632"/>
      <c r="CN80" s="289"/>
      <c r="CO80" s="633"/>
      <c r="CP80" s="632"/>
      <c r="CQ80" s="190"/>
      <c r="CR80" s="233"/>
      <c r="CS80" s="68"/>
    </row>
    <row r="81" spans="1:113" ht="65.25" customHeight="1">
      <c r="A81" s="715" t="s">
        <v>209</v>
      </c>
      <c r="B81" s="672" t="s">
        <v>210</v>
      </c>
      <c r="C81" s="174"/>
      <c r="D81" s="103"/>
      <c r="E81" s="146"/>
      <c r="F81" s="633"/>
      <c r="G81" s="632"/>
      <c r="H81" s="289"/>
      <c r="I81" s="633"/>
      <c r="J81" s="632"/>
      <c r="K81" s="289"/>
      <c r="L81" s="633"/>
      <c r="M81" s="632"/>
      <c r="N81" s="289"/>
      <c r="O81" s="633">
        <v>5</v>
      </c>
      <c r="P81" s="632" t="s">
        <v>73</v>
      </c>
      <c r="Q81" s="289"/>
      <c r="R81" s="633">
        <v>3</v>
      </c>
      <c r="S81" s="632" t="s">
        <v>73</v>
      </c>
      <c r="T81" s="433"/>
      <c r="U81" s="720"/>
      <c r="V81" s="632"/>
      <c r="W81" s="433"/>
      <c r="X81" s="633">
        <v>5</v>
      </c>
      <c r="Y81" s="632" t="s">
        <v>74</v>
      </c>
      <c r="Z81" s="289"/>
      <c r="AA81" s="633">
        <v>3</v>
      </c>
      <c r="AB81" s="632" t="s">
        <v>73</v>
      </c>
      <c r="AC81" s="289"/>
      <c r="AD81" s="633">
        <v>5</v>
      </c>
      <c r="AE81" s="632" t="s">
        <v>73</v>
      </c>
      <c r="AF81" s="108"/>
      <c r="AG81" s="39">
        <v>5</v>
      </c>
      <c r="AH81" s="632" t="s">
        <v>74</v>
      </c>
      <c r="AI81" s="190"/>
      <c r="AJ81" s="703"/>
      <c r="AK81" s="632"/>
      <c r="AL81" s="289"/>
      <c r="AM81" s="633"/>
      <c r="AN81" s="632"/>
      <c r="AO81" s="289"/>
      <c r="AP81" s="633"/>
      <c r="AQ81" s="632"/>
      <c r="AR81" s="289"/>
      <c r="AS81" s="633"/>
      <c r="AT81" s="632"/>
      <c r="AU81" s="632"/>
      <c r="AV81" s="632">
        <v>3</v>
      </c>
      <c r="AW81" s="632" t="s">
        <v>74</v>
      </c>
      <c r="AX81" s="289"/>
      <c r="AY81" s="633"/>
      <c r="AZ81" s="632"/>
      <c r="BA81" s="289"/>
      <c r="BB81" s="633">
        <v>4</v>
      </c>
      <c r="BC81" s="632" t="s">
        <v>74</v>
      </c>
      <c r="BD81" s="289"/>
      <c r="BE81" s="633"/>
      <c r="BF81" s="632"/>
      <c r="BG81" s="289"/>
      <c r="BH81" s="633"/>
      <c r="BI81" s="632"/>
      <c r="BJ81" s="289"/>
      <c r="BK81" s="633"/>
      <c r="BL81" s="632"/>
      <c r="BM81" s="289"/>
      <c r="BN81" s="633"/>
      <c r="BO81" s="632"/>
      <c r="BP81" s="289"/>
      <c r="BQ81" s="633">
        <v>1</v>
      </c>
      <c r="BR81" s="632" t="s">
        <v>73</v>
      </c>
      <c r="BS81" s="289"/>
      <c r="BT81" s="633"/>
      <c r="BU81" s="632"/>
      <c r="BV81" s="289"/>
      <c r="BW81" s="633">
        <v>3</v>
      </c>
      <c r="BX81" s="632" t="s">
        <v>74</v>
      </c>
      <c r="BY81" s="289"/>
      <c r="BZ81" s="633"/>
      <c r="CA81" s="632"/>
      <c r="CB81" s="289"/>
      <c r="CC81" s="633">
        <v>3</v>
      </c>
      <c r="CD81" s="632" t="s">
        <v>73</v>
      </c>
      <c r="CE81" s="289"/>
      <c r="CF81" s="633"/>
      <c r="CG81" s="632"/>
      <c r="CH81" s="289"/>
      <c r="CI81" s="154">
        <v>3</v>
      </c>
      <c r="CJ81" s="632" t="s">
        <v>73</v>
      </c>
      <c r="CK81" s="289"/>
      <c r="CL81" s="633"/>
      <c r="CM81" s="632"/>
      <c r="CN81" s="289"/>
      <c r="CO81" s="633"/>
      <c r="CP81" s="632"/>
      <c r="CQ81" s="190"/>
      <c r="CR81" s="233"/>
      <c r="CS81" s="68"/>
    </row>
    <row r="82" spans="1:113" ht="29.25" customHeight="1">
      <c r="A82" s="68"/>
      <c r="B82" s="495" t="s">
        <v>211</v>
      </c>
      <c r="C82" s="607"/>
      <c r="D82" s="607"/>
      <c r="E82" s="628"/>
      <c r="F82" s="261"/>
      <c r="G82" s="73"/>
      <c r="H82" s="172"/>
      <c r="I82" s="261"/>
      <c r="J82" s="73"/>
      <c r="K82" s="172"/>
      <c r="L82" s="261"/>
      <c r="M82" s="73"/>
      <c r="N82" s="172"/>
      <c r="O82" s="261"/>
      <c r="P82" s="73"/>
      <c r="Q82" s="172"/>
      <c r="R82" s="261"/>
      <c r="S82" s="73"/>
      <c r="T82" s="499"/>
      <c r="U82" s="288"/>
      <c r="V82" s="73"/>
      <c r="W82" s="499"/>
      <c r="X82" s="261"/>
      <c r="Y82" s="73"/>
      <c r="Z82" s="172"/>
      <c r="AA82" s="261"/>
      <c r="AB82" s="73"/>
      <c r="AC82" s="172"/>
      <c r="AD82" s="261"/>
      <c r="AE82" s="73"/>
      <c r="AF82" s="257"/>
      <c r="AG82" s="167"/>
      <c r="AH82" s="73"/>
      <c r="AI82" s="248"/>
      <c r="AJ82" s="167"/>
      <c r="AK82" s="73"/>
      <c r="AL82" s="172"/>
      <c r="AM82" s="261"/>
      <c r="AN82" s="73"/>
      <c r="AO82" s="172"/>
      <c r="AP82" s="261"/>
      <c r="AQ82" s="73"/>
      <c r="AR82" s="172"/>
      <c r="AS82" s="261"/>
      <c r="AT82" s="73"/>
      <c r="AU82" s="73"/>
      <c r="AV82" s="73"/>
      <c r="AW82" s="73"/>
      <c r="AX82" s="172"/>
      <c r="AY82" s="261"/>
      <c r="AZ82" s="73"/>
      <c r="BA82" s="172"/>
      <c r="BB82" s="261"/>
      <c r="BC82" s="73"/>
      <c r="BD82" s="172"/>
      <c r="BE82" s="261"/>
      <c r="BF82" s="73"/>
      <c r="BG82" s="172"/>
      <c r="BH82" s="261"/>
      <c r="BI82" s="73"/>
      <c r="BJ82" s="172"/>
      <c r="BK82" s="261"/>
      <c r="BL82" s="73"/>
      <c r="BM82" s="172"/>
      <c r="BN82" s="261"/>
      <c r="BO82" s="73"/>
      <c r="BP82" s="172"/>
      <c r="BQ82" s="261"/>
      <c r="BR82" s="73"/>
      <c r="BS82" s="172"/>
      <c r="BT82" s="261"/>
      <c r="BU82" s="73"/>
      <c r="BV82" s="172"/>
      <c r="BW82" s="261"/>
      <c r="BX82" s="73"/>
      <c r="BY82" s="172"/>
      <c r="BZ82" s="261"/>
      <c r="CA82" s="73"/>
      <c r="CB82" s="172"/>
      <c r="CC82" s="261"/>
      <c r="CD82" s="73"/>
      <c r="CE82" s="172"/>
      <c r="CF82" s="261"/>
      <c r="CG82" s="73"/>
      <c r="CH82" s="172"/>
      <c r="CI82" s="261"/>
      <c r="CJ82" s="73"/>
      <c r="CK82" s="172"/>
      <c r="CL82" s="261"/>
      <c r="CM82" s="73"/>
      <c r="CN82" s="172"/>
      <c r="CO82" s="261"/>
      <c r="CP82" s="73"/>
      <c r="CQ82" s="248"/>
      <c r="CR82" s="233"/>
      <c r="CS82" s="68"/>
    </row>
    <row r="83" spans="1:113" ht="65.25" customHeight="1">
      <c r="A83" s="715" t="s">
        <v>212</v>
      </c>
      <c r="B83" s="672" t="s">
        <v>213</v>
      </c>
      <c r="C83" s="174"/>
      <c r="D83" s="103"/>
      <c r="E83" s="146"/>
      <c r="F83" s="633"/>
      <c r="G83" s="632"/>
      <c r="H83" s="289"/>
      <c r="I83" s="633"/>
      <c r="J83" s="632"/>
      <c r="K83" s="289"/>
      <c r="L83" s="633"/>
      <c r="M83" s="632"/>
      <c r="N83" s="289"/>
      <c r="O83" s="633">
        <v>3</v>
      </c>
      <c r="P83" s="632" t="s">
        <v>73</v>
      </c>
      <c r="Q83" s="289"/>
      <c r="R83" s="633">
        <v>2</v>
      </c>
      <c r="S83" s="632" t="s">
        <v>73</v>
      </c>
      <c r="T83" s="433"/>
      <c r="U83" s="720">
        <v>5</v>
      </c>
      <c r="V83" s="632" t="s">
        <v>74</v>
      </c>
      <c r="W83" s="433"/>
      <c r="X83" s="633">
        <v>3</v>
      </c>
      <c r="Y83" s="632" t="s">
        <v>73</v>
      </c>
      <c r="Z83" s="289"/>
      <c r="AA83" s="633">
        <v>5</v>
      </c>
      <c r="AB83" s="632" t="s">
        <v>73</v>
      </c>
      <c r="AC83" s="289"/>
      <c r="AD83" s="633">
        <v>3</v>
      </c>
      <c r="AE83" s="632" t="s">
        <v>73</v>
      </c>
      <c r="AF83" s="108"/>
      <c r="AG83" s="39">
        <v>5</v>
      </c>
      <c r="AH83" s="632" t="s">
        <v>74</v>
      </c>
      <c r="AI83" s="190"/>
      <c r="AJ83" s="703">
        <v>5</v>
      </c>
      <c r="AK83" s="632" t="s">
        <v>73</v>
      </c>
      <c r="AL83" s="289"/>
      <c r="AM83" s="633"/>
      <c r="AN83" s="632"/>
      <c r="AO83" s="289"/>
      <c r="AP83" s="633"/>
      <c r="AQ83" s="632"/>
      <c r="AR83" s="289"/>
      <c r="AS83" s="633"/>
      <c r="AT83" s="632"/>
      <c r="AU83" s="632"/>
      <c r="AV83" s="632">
        <v>5</v>
      </c>
      <c r="AW83" s="632" t="s">
        <v>74</v>
      </c>
      <c r="AX83" s="289"/>
      <c r="AY83" s="633">
        <v>3</v>
      </c>
      <c r="AZ83" s="632" t="s">
        <v>74</v>
      </c>
      <c r="BA83" s="289"/>
      <c r="BB83" s="633">
        <v>4</v>
      </c>
      <c r="BC83" s="632" t="s">
        <v>73</v>
      </c>
      <c r="BD83" s="289"/>
      <c r="BE83" s="633"/>
      <c r="BF83" s="632"/>
      <c r="BG83" s="289"/>
      <c r="BH83" s="633"/>
      <c r="BI83" s="632"/>
      <c r="BJ83" s="289"/>
      <c r="BK83" s="633">
        <v>3</v>
      </c>
      <c r="BL83" s="632" t="s">
        <v>73</v>
      </c>
      <c r="BM83" s="289"/>
      <c r="BN83" s="633">
        <v>3</v>
      </c>
      <c r="BO83" s="632" t="s">
        <v>73</v>
      </c>
      <c r="BP83" s="289"/>
      <c r="BQ83" s="633">
        <v>1</v>
      </c>
      <c r="BR83" s="632" t="s">
        <v>73</v>
      </c>
      <c r="BS83" s="289"/>
      <c r="BT83" s="633"/>
      <c r="BU83" s="632"/>
      <c r="BV83" s="289"/>
      <c r="BW83" s="633">
        <v>5</v>
      </c>
      <c r="BX83" s="632" t="s">
        <v>74</v>
      </c>
      <c r="BY83" s="289"/>
      <c r="BZ83" s="633">
        <v>3</v>
      </c>
      <c r="CA83" s="632" t="s">
        <v>74</v>
      </c>
      <c r="CB83" s="289"/>
      <c r="CC83" s="633"/>
      <c r="CD83" s="632"/>
      <c r="CE83" s="289"/>
      <c r="CF83" s="633"/>
      <c r="CG83" s="632"/>
      <c r="CH83" s="289"/>
      <c r="CI83" s="633"/>
      <c r="CJ83" s="632"/>
      <c r="CK83" s="289"/>
      <c r="CL83" s="633"/>
      <c r="CM83" s="632"/>
      <c r="CN83" s="289"/>
      <c r="CO83" s="633"/>
      <c r="CP83" s="632"/>
      <c r="CQ83" s="190"/>
      <c r="CR83" s="233"/>
      <c r="CS83" s="68"/>
    </row>
    <row r="84" spans="1:113" ht="65.25" customHeight="1">
      <c r="A84" s="715" t="s">
        <v>214</v>
      </c>
      <c r="B84" s="672" t="s">
        <v>215</v>
      </c>
      <c r="C84" s="174"/>
      <c r="D84" s="103"/>
      <c r="E84" s="146"/>
      <c r="F84" s="633"/>
      <c r="G84" s="632"/>
      <c r="H84" s="289"/>
      <c r="I84" s="633">
        <v>3</v>
      </c>
      <c r="J84" s="632" t="s">
        <v>74</v>
      </c>
      <c r="K84" s="289"/>
      <c r="L84" s="633">
        <v>3</v>
      </c>
      <c r="M84" s="632" t="s">
        <v>74</v>
      </c>
      <c r="N84" s="289"/>
      <c r="O84" s="633"/>
      <c r="P84" s="632"/>
      <c r="Q84" s="289"/>
      <c r="R84" s="633">
        <v>3</v>
      </c>
      <c r="S84" s="632" t="s">
        <v>73</v>
      </c>
      <c r="T84" s="433"/>
      <c r="U84" s="720">
        <v>5</v>
      </c>
      <c r="V84" s="632" t="s">
        <v>74</v>
      </c>
      <c r="W84" s="433"/>
      <c r="X84" s="633"/>
      <c r="Y84" s="632"/>
      <c r="Z84" s="289"/>
      <c r="AA84" s="633">
        <v>2</v>
      </c>
      <c r="AB84" s="632" t="s">
        <v>73</v>
      </c>
      <c r="AC84" s="289"/>
      <c r="AD84" s="633"/>
      <c r="AE84" s="632"/>
      <c r="AF84" s="108"/>
      <c r="AG84" s="39">
        <v>3</v>
      </c>
      <c r="AH84" s="632" t="s">
        <v>74</v>
      </c>
      <c r="AI84" s="190"/>
      <c r="AJ84" s="703">
        <v>3</v>
      </c>
      <c r="AK84" s="632" t="s">
        <v>74</v>
      </c>
      <c r="AL84" s="289"/>
      <c r="AM84" s="633"/>
      <c r="AN84" s="632"/>
      <c r="AO84" s="289"/>
      <c r="AP84" s="633"/>
      <c r="AQ84" s="632"/>
      <c r="AR84" s="289"/>
      <c r="AS84" s="633">
        <v>1</v>
      </c>
      <c r="AT84" s="632" t="s">
        <v>73</v>
      </c>
      <c r="AU84" s="632"/>
      <c r="AV84" s="632">
        <v>1</v>
      </c>
      <c r="AW84" s="632" t="s">
        <v>73</v>
      </c>
      <c r="AX84" s="289"/>
      <c r="AY84" s="633"/>
      <c r="AZ84" s="632"/>
      <c r="BA84" s="289"/>
      <c r="BB84" s="633">
        <v>4</v>
      </c>
      <c r="BC84" s="632" t="s">
        <v>73</v>
      </c>
      <c r="BD84" s="289"/>
      <c r="BE84" s="633"/>
      <c r="BF84" s="632"/>
      <c r="BG84" s="289"/>
      <c r="BH84" s="633">
        <v>3</v>
      </c>
      <c r="BI84" s="632" t="s">
        <v>73</v>
      </c>
      <c r="BJ84" s="289"/>
      <c r="BK84" s="633"/>
      <c r="BL84" s="632"/>
      <c r="BM84" s="289"/>
      <c r="BN84" s="633">
        <v>3</v>
      </c>
      <c r="BO84" s="632" t="s">
        <v>73</v>
      </c>
      <c r="BP84" s="289"/>
      <c r="BQ84" s="633">
        <v>1</v>
      </c>
      <c r="BR84" s="632" t="s">
        <v>73</v>
      </c>
      <c r="BS84" s="289"/>
      <c r="BT84" s="633"/>
      <c r="BU84" s="632"/>
      <c r="BV84" s="289"/>
      <c r="BW84" s="633">
        <v>3</v>
      </c>
      <c r="BX84" s="632" t="s">
        <v>73</v>
      </c>
      <c r="BY84" s="289"/>
      <c r="BZ84" s="633"/>
      <c r="CA84" s="632"/>
      <c r="CB84" s="289"/>
      <c r="CC84" s="633"/>
      <c r="CD84" s="632"/>
      <c r="CE84" s="289"/>
      <c r="CF84" s="633"/>
      <c r="CG84" s="632"/>
      <c r="CH84" s="289"/>
      <c r="CI84" s="633"/>
      <c r="CJ84" s="632"/>
      <c r="CK84" s="289"/>
      <c r="CL84" s="633"/>
      <c r="CM84" s="632"/>
      <c r="CN84" s="289"/>
      <c r="CO84" s="633"/>
      <c r="CP84" s="632"/>
      <c r="CQ84" s="190"/>
      <c r="CR84" s="233"/>
      <c r="CS84" s="68"/>
    </row>
    <row r="85" spans="1:113" ht="65.25" customHeight="1">
      <c r="A85" s="715" t="s">
        <v>216</v>
      </c>
      <c r="B85" s="672" t="s">
        <v>217</v>
      </c>
      <c r="C85" s="174"/>
      <c r="D85" s="103"/>
      <c r="E85" s="146"/>
      <c r="F85" s="633"/>
      <c r="G85" s="632"/>
      <c r="H85" s="289"/>
      <c r="I85" s="633"/>
      <c r="J85" s="632"/>
      <c r="K85" s="289"/>
      <c r="L85" s="633"/>
      <c r="M85" s="632"/>
      <c r="N85" s="289"/>
      <c r="O85" s="633"/>
      <c r="P85" s="632"/>
      <c r="Q85" s="289"/>
      <c r="R85" s="633">
        <v>2</v>
      </c>
      <c r="S85" s="632" t="s">
        <v>73</v>
      </c>
      <c r="T85" s="433"/>
      <c r="U85" s="720"/>
      <c r="V85" s="632"/>
      <c r="W85" s="433"/>
      <c r="X85" s="633"/>
      <c r="Y85" s="632"/>
      <c r="Z85" s="289"/>
      <c r="AA85" s="633">
        <v>2</v>
      </c>
      <c r="AB85" s="632" t="s">
        <v>73</v>
      </c>
      <c r="AC85" s="289"/>
      <c r="AD85" s="633"/>
      <c r="AE85" s="632"/>
      <c r="AF85" s="108"/>
      <c r="AG85" s="39">
        <v>5</v>
      </c>
      <c r="AH85" s="632" t="s">
        <v>74</v>
      </c>
      <c r="AI85" s="190"/>
      <c r="AJ85" s="703">
        <v>3</v>
      </c>
      <c r="AK85" s="632" t="s">
        <v>73</v>
      </c>
      <c r="AL85" s="289"/>
      <c r="AM85" s="633"/>
      <c r="AN85" s="632"/>
      <c r="AO85" s="289"/>
      <c r="AP85" s="633"/>
      <c r="AQ85" s="632"/>
      <c r="AR85" s="289"/>
      <c r="AS85" s="633">
        <v>3</v>
      </c>
      <c r="AT85" s="632" t="s">
        <v>74</v>
      </c>
      <c r="AU85" s="632"/>
      <c r="AV85" s="632">
        <v>1</v>
      </c>
      <c r="AW85" s="632" t="s">
        <v>73</v>
      </c>
      <c r="AX85" s="289"/>
      <c r="AY85" s="633">
        <v>3</v>
      </c>
      <c r="AZ85" s="632" t="s">
        <v>74</v>
      </c>
      <c r="BA85" s="289"/>
      <c r="BB85" s="633">
        <v>2</v>
      </c>
      <c r="BC85" s="632" t="s">
        <v>73</v>
      </c>
      <c r="BD85" s="289"/>
      <c r="BE85" s="633"/>
      <c r="BF85" s="632"/>
      <c r="BG85" s="289"/>
      <c r="BH85" s="633"/>
      <c r="BI85" s="632"/>
      <c r="BJ85" s="289"/>
      <c r="BK85" s="633"/>
      <c r="BL85" s="632"/>
      <c r="BM85" s="289"/>
      <c r="BN85" s="633"/>
      <c r="BO85" s="632"/>
      <c r="BP85" s="289"/>
      <c r="BQ85" s="633">
        <v>3</v>
      </c>
      <c r="BR85" s="632" t="s">
        <v>74</v>
      </c>
      <c r="BS85" s="289"/>
      <c r="BT85" s="633"/>
      <c r="BU85" s="632"/>
      <c r="BV85" s="289"/>
      <c r="BW85" s="633">
        <v>3</v>
      </c>
      <c r="BX85" s="632" t="s">
        <v>74</v>
      </c>
      <c r="BY85" s="289"/>
      <c r="BZ85" s="633">
        <v>3</v>
      </c>
      <c r="CA85" s="632" t="s">
        <v>74</v>
      </c>
      <c r="CB85" s="289"/>
      <c r="CC85" s="633"/>
      <c r="CD85" s="632"/>
      <c r="CE85" s="289"/>
      <c r="CF85" s="633"/>
      <c r="CG85" s="632"/>
      <c r="CH85" s="289"/>
      <c r="CI85" s="633"/>
      <c r="CJ85" s="632"/>
      <c r="CK85" s="289"/>
      <c r="CL85" s="633"/>
      <c r="CM85" s="632"/>
      <c r="CN85" s="289"/>
      <c r="CO85" s="633"/>
      <c r="CP85" s="632"/>
      <c r="CQ85" s="190"/>
      <c r="CR85" s="233"/>
      <c r="CS85" s="68"/>
    </row>
    <row r="86" spans="1:113" ht="29.25" customHeight="1">
      <c r="A86" s="68"/>
      <c r="B86" s="664" t="s">
        <v>218</v>
      </c>
      <c r="C86" s="235"/>
      <c r="D86" s="392"/>
      <c r="E86" s="675"/>
      <c r="F86" s="365"/>
      <c r="G86" s="643"/>
      <c r="H86" s="454"/>
      <c r="I86" s="365"/>
      <c r="J86" s="643"/>
      <c r="K86" s="454"/>
      <c r="L86" s="365"/>
      <c r="M86" s="643"/>
      <c r="N86" s="454"/>
      <c r="O86" s="365"/>
      <c r="P86" s="643"/>
      <c r="Q86" s="454"/>
      <c r="R86" s="365"/>
      <c r="S86" s="643"/>
      <c r="T86" s="358"/>
      <c r="U86" s="181"/>
      <c r="V86" s="643"/>
      <c r="W86" s="358"/>
      <c r="X86" s="365"/>
      <c r="Y86" s="643"/>
      <c r="Z86" s="454"/>
      <c r="AA86" s="365"/>
      <c r="AB86" s="643"/>
      <c r="AC86" s="454"/>
      <c r="AD86" s="365"/>
      <c r="AE86" s="643"/>
      <c r="AF86" s="512"/>
      <c r="AG86" s="49"/>
      <c r="AH86" s="643"/>
      <c r="AI86" s="526"/>
      <c r="AJ86" s="49"/>
      <c r="AK86" s="643"/>
      <c r="AL86" s="454"/>
      <c r="AM86" s="365"/>
      <c r="AN86" s="643"/>
      <c r="AO86" s="454"/>
      <c r="AP86" s="365"/>
      <c r="AQ86" s="643"/>
      <c r="AR86" s="454"/>
      <c r="AS86" s="365"/>
      <c r="AT86" s="643"/>
      <c r="AU86" s="643"/>
      <c r="AV86" s="643"/>
      <c r="AW86" s="643"/>
      <c r="AX86" s="454"/>
      <c r="AY86" s="365"/>
      <c r="AZ86" s="643"/>
      <c r="BA86" s="454"/>
      <c r="BB86" s="365"/>
      <c r="BC86" s="643"/>
      <c r="BD86" s="454"/>
      <c r="BE86" s="365"/>
      <c r="BF86" s="643"/>
      <c r="BG86" s="454"/>
      <c r="BH86" s="365"/>
      <c r="BI86" s="643"/>
      <c r="BJ86" s="454"/>
      <c r="BK86" s="365"/>
      <c r="BL86" s="643"/>
      <c r="BM86" s="454"/>
      <c r="BN86" s="365"/>
      <c r="BO86" s="643"/>
      <c r="BP86" s="454"/>
      <c r="BQ86" s="365"/>
      <c r="BR86" s="643"/>
      <c r="BS86" s="454"/>
      <c r="BT86" s="365"/>
      <c r="BU86" s="643"/>
      <c r="BV86" s="454"/>
      <c r="BW86" s="365"/>
      <c r="BX86" s="643"/>
      <c r="BY86" s="454"/>
      <c r="BZ86" s="365"/>
      <c r="CA86" s="643"/>
      <c r="CB86" s="454"/>
      <c r="CC86" s="365"/>
      <c r="CD86" s="643"/>
      <c r="CE86" s="454"/>
      <c r="CF86" s="365"/>
      <c r="CG86" s="643"/>
      <c r="CH86" s="454"/>
      <c r="CI86" s="365"/>
      <c r="CJ86" s="643"/>
      <c r="CK86" s="454"/>
      <c r="CL86" s="365"/>
      <c r="CM86" s="643"/>
      <c r="CN86" s="454"/>
      <c r="CO86" s="365"/>
      <c r="CP86" s="643"/>
      <c r="CQ86" s="526"/>
      <c r="CR86" s="233"/>
      <c r="CS86" s="68"/>
    </row>
    <row r="87" spans="1:113" ht="65.25" customHeight="1">
      <c r="A87" s="715" t="s">
        <v>219</v>
      </c>
      <c r="B87" s="96" t="s">
        <v>220</v>
      </c>
      <c r="C87" s="174"/>
      <c r="D87" s="103"/>
      <c r="E87" s="146"/>
      <c r="F87" s="633"/>
      <c r="G87" s="632"/>
      <c r="H87" s="289"/>
      <c r="I87" s="633"/>
      <c r="J87" s="632"/>
      <c r="K87" s="289"/>
      <c r="L87" s="633"/>
      <c r="M87" s="632"/>
      <c r="N87" s="289"/>
      <c r="O87" s="633"/>
      <c r="P87" s="632"/>
      <c r="Q87" s="289"/>
      <c r="R87" s="633"/>
      <c r="S87" s="632"/>
      <c r="T87" s="433"/>
      <c r="U87" s="720"/>
      <c r="V87" s="632"/>
      <c r="W87" s="433"/>
      <c r="X87" s="633">
        <v>5</v>
      </c>
      <c r="Y87" s="632" t="s">
        <v>74</v>
      </c>
      <c r="Z87" s="289"/>
      <c r="AA87" s="633"/>
      <c r="AB87" s="632"/>
      <c r="AC87" s="289"/>
      <c r="AD87" s="633"/>
      <c r="AE87" s="632"/>
      <c r="AF87" s="108"/>
      <c r="AG87" s="39">
        <v>5</v>
      </c>
      <c r="AH87" s="632" t="s">
        <v>74</v>
      </c>
      <c r="AI87" s="190"/>
      <c r="AJ87" s="703"/>
      <c r="AK87" s="632"/>
      <c r="AL87" s="289"/>
      <c r="AM87" s="633"/>
      <c r="AN87" s="632"/>
      <c r="AO87" s="289"/>
      <c r="AP87" s="633"/>
      <c r="AQ87" s="632"/>
      <c r="AR87" s="289"/>
      <c r="AS87" s="633">
        <v>1</v>
      </c>
      <c r="AT87" s="632" t="s">
        <v>73</v>
      </c>
      <c r="AU87" s="632"/>
      <c r="AV87" s="632"/>
      <c r="AW87" s="632"/>
      <c r="AX87" s="289"/>
      <c r="AY87" s="633"/>
      <c r="AZ87" s="632"/>
      <c r="BA87" s="289"/>
      <c r="BB87" s="633">
        <v>1</v>
      </c>
      <c r="BC87" s="632" t="s">
        <v>73</v>
      </c>
      <c r="BD87" s="289"/>
      <c r="BE87" s="633"/>
      <c r="BF87" s="632"/>
      <c r="BG87" s="289"/>
      <c r="BH87" s="633"/>
      <c r="BI87" s="632"/>
      <c r="BJ87" s="289"/>
      <c r="BK87" s="633"/>
      <c r="BL87" s="632"/>
      <c r="BM87" s="289"/>
      <c r="BN87" s="633"/>
      <c r="BO87" s="632"/>
      <c r="BP87" s="289"/>
      <c r="BQ87" s="633">
        <v>1</v>
      </c>
      <c r="BR87" s="632" t="s">
        <v>73</v>
      </c>
      <c r="BS87" s="289"/>
      <c r="BT87" s="633"/>
      <c r="BU87" s="632"/>
      <c r="BV87" s="289"/>
      <c r="BW87" s="633"/>
      <c r="BX87" s="632"/>
      <c r="BY87" s="289"/>
      <c r="BZ87" s="633"/>
      <c r="CA87" s="632"/>
      <c r="CB87" s="289"/>
      <c r="CC87" s="633"/>
      <c r="CD87" s="632"/>
      <c r="CE87" s="289"/>
      <c r="CF87" s="633"/>
      <c r="CG87" s="632"/>
      <c r="CH87" s="289"/>
      <c r="CI87" s="633"/>
      <c r="CJ87" s="632"/>
      <c r="CK87" s="289"/>
      <c r="CL87" s="633"/>
      <c r="CM87" s="632"/>
      <c r="CN87" s="289"/>
      <c r="CO87" s="633"/>
      <c r="CP87" s="632"/>
      <c r="CQ87" s="190"/>
      <c r="CR87" s="233"/>
      <c r="CS87" s="68"/>
    </row>
    <row r="88" spans="1:113" ht="65.25" customHeight="1">
      <c r="A88" s="715" t="s">
        <v>221</v>
      </c>
      <c r="B88" s="96" t="s">
        <v>222</v>
      </c>
      <c r="C88" s="174"/>
      <c r="D88" s="103"/>
      <c r="E88" s="146"/>
      <c r="F88" s="633"/>
      <c r="G88" s="632"/>
      <c r="H88" s="289"/>
      <c r="I88" s="633"/>
      <c r="J88" s="632"/>
      <c r="K88" s="289"/>
      <c r="L88" s="633"/>
      <c r="M88" s="632"/>
      <c r="N88" s="289"/>
      <c r="O88" s="633"/>
      <c r="P88" s="632"/>
      <c r="Q88" s="289"/>
      <c r="R88" s="633"/>
      <c r="S88" s="632"/>
      <c r="T88" s="433"/>
      <c r="U88" s="720"/>
      <c r="V88" s="632"/>
      <c r="W88" s="433"/>
      <c r="X88" s="633">
        <v>5</v>
      </c>
      <c r="Y88" s="632" t="s">
        <v>74</v>
      </c>
      <c r="Z88" s="289"/>
      <c r="AA88" s="633"/>
      <c r="AB88" s="632"/>
      <c r="AC88" s="289"/>
      <c r="AD88" s="633"/>
      <c r="AE88" s="632"/>
      <c r="AF88" s="108"/>
      <c r="AG88" s="703"/>
      <c r="AH88" s="632"/>
      <c r="AI88" s="190"/>
      <c r="AJ88" s="703"/>
      <c r="AK88" s="632"/>
      <c r="AL88" s="289"/>
      <c r="AM88" s="633"/>
      <c r="AN88" s="632"/>
      <c r="AO88" s="289"/>
      <c r="AP88" s="633"/>
      <c r="AQ88" s="632"/>
      <c r="AR88" s="289"/>
      <c r="AS88" s="633"/>
      <c r="AT88" s="632"/>
      <c r="AU88" s="632"/>
      <c r="AV88" s="632"/>
      <c r="AW88" s="632"/>
      <c r="AX88" s="289"/>
      <c r="AY88" s="633"/>
      <c r="AZ88" s="632"/>
      <c r="BA88" s="289"/>
      <c r="BB88" s="633"/>
      <c r="BC88" s="632"/>
      <c r="BD88" s="289"/>
      <c r="BE88" s="633"/>
      <c r="BF88" s="632"/>
      <c r="BG88" s="289"/>
      <c r="BH88" s="633"/>
      <c r="BI88" s="632"/>
      <c r="BJ88" s="289"/>
      <c r="BK88" s="633"/>
      <c r="BL88" s="632"/>
      <c r="BM88" s="289"/>
      <c r="BN88" s="633"/>
      <c r="BO88" s="632"/>
      <c r="BP88" s="289"/>
      <c r="BQ88" s="633">
        <v>1</v>
      </c>
      <c r="BR88" s="632" t="s">
        <v>73</v>
      </c>
      <c r="BS88" s="289"/>
      <c r="BT88" s="633"/>
      <c r="BU88" s="632"/>
      <c r="BV88" s="289"/>
      <c r="BW88" s="633"/>
      <c r="BX88" s="632"/>
      <c r="BY88" s="289"/>
      <c r="BZ88" s="633"/>
      <c r="CA88" s="632"/>
      <c r="CB88" s="289"/>
      <c r="CC88" s="633"/>
      <c r="CD88" s="632"/>
      <c r="CE88" s="289"/>
      <c r="CF88" s="633"/>
      <c r="CG88" s="632"/>
      <c r="CH88" s="289"/>
      <c r="CI88" s="633"/>
      <c r="CJ88" s="632"/>
      <c r="CK88" s="289"/>
      <c r="CL88" s="633"/>
      <c r="CM88" s="632"/>
      <c r="CN88" s="289"/>
      <c r="CO88" s="633"/>
      <c r="CP88" s="632"/>
      <c r="CQ88" s="190"/>
      <c r="CR88" s="233"/>
      <c r="CS88" s="68"/>
    </row>
    <row r="89" spans="1:113" ht="65.25" customHeight="1">
      <c r="A89" s="715" t="s">
        <v>223</v>
      </c>
      <c r="B89" s="96" t="s">
        <v>224</v>
      </c>
      <c r="C89" s="174">
        <v>1</v>
      </c>
      <c r="D89" s="103" t="s">
        <v>73</v>
      </c>
      <c r="E89" s="146"/>
      <c r="F89" s="633"/>
      <c r="G89" s="632"/>
      <c r="H89" s="289"/>
      <c r="I89" s="633"/>
      <c r="J89" s="632"/>
      <c r="K89" s="289"/>
      <c r="L89" s="633"/>
      <c r="M89" s="632"/>
      <c r="N89" s="289"/>
      <c r="O89" s="633"/>
      <c r="P89" s="632"/>
      <c r="Q89" s="289"/>
      <c r="R89" s="633"/>
      <c r="S89" s="632"/>
      <c r="T89" s="433"/>
      <c r="U89" s="720"/>
      <c r="V89" s="632"/>
      <c r="W89" s="433"/>
      <c r="X89" s="633">
        <v>5</v>
      </c>
      <c r="Y89" s="632" t="s">
        <v>74</v>
      </c>
      <c r="Z89" s="289"/>
      <c r="AA89" s="633"/>
      <c r="AB89" s="632"/>
      <c r="AC89" s="289"/>
      <c r="AD89" s="633"/>
      <c r="AE89" s="632"/>
      <c r="AF89" s="108"/>
      <c r="AG89" s="39">
        <v>5</v>
      </c>
      <c r="AH89" s="632" t="s">
        <v>74</v>
      </c>
      <c r="AI89" s="190"/>
      <c r="AJ89" s="703">
        <v>3</v>
      </c>
      <c r="AK89" s="632" t="s">
        <v>73</v>
      </c>
      <c r="AL89" s="289"/>
      <c r="AM89" s="633"/>
      <c r="AN89" s="632"/>
      <c r="AO89" s="289"/>
      <c r="AP89" s="633"/>
      <c r="AQ89" s="632"/>
      <c r="AR89" s="289"/>
      <c r="AS89" s="633">
        <v>1</v>
      </c>
      <c r="AT89" s="632" t="s">
        <v>73</v>
      </c>
      <c r="AU89" s="632"/>
      <c r="AV89" s="632">
        <v>3</v>
      </c>
      <c r="AW89" s="632" t="s">
        <v>74</v>
      </c>
      <c r="AX89" s="289"/>
      <c r="AY89" s="633"/>
      <c r="AZ89" s="632"/>
      <c r="BA89" s="289"/>
      <c r="BB89" s="633">
        <v>1</v>
      </c>
      <c r="BC89" s="632" t="s">
        <v>73</v>
      </c>
      <c r="BD89" s="289"/>
      <c r="BE89" s="154"/>
      <c r="BF89" s="431"/>
      <c r="BG89" s="130"/>
      <c r="BH89" s="633">
        <v>1</v>
      </c>
      <c r="BI89" s="632" t="s">
        <v>73</v>
      </c>
      <c r="BJ89" s="289"/>
      <c r="BK89" s="633">
        <v>1</v>
      </c>
      <c r="BL89" s="632" t="s">
        <v>73</v>
      </c>
      <c r="BM89" s="289"/>
      <c r="BN89" s="633">
        <v>1</v>
      </c>
      <c r="BO89" s="632" t="s">
        <v>73</v>
      </c>
      <c r="BP89" s="289"/>
      <c r="BQ89" s="633">
        <v>1</v>
      </c>
      <c r="BR89" s="632" t="s">
        <v>73</v>
      </c>
      <c r="BS89" s="289"/>
      <c r="BT89" s="154">
        <v>3</v>
      </c>
      <c r="BU89" s="431" t="s">
        <v>73</v>
      </c>
      <c r="BV89" s="289"/>
      <c r="BW89" s="633">
        <v>3</v>
      </c>
      <c r="BX89" s="632" t="s">
        <v>74</v>
      </c>
      <c r="BY89" s="289"/>
      <c r="BZ89" s="633"/>
      <c r="CA89" s="632"/>
      <c r="CB89" s="289"/>
      <c r="CC89" s="633">
        <v>3</v>
      </c>
      <c r="CD89" s="632" t="s">
        <v>73</v>
      </c>
      <c r="CE89" s="289"/>
      <c r="CF89" s="154">
        <v>3</v>
      </c>
      <c r="CG89" s="632" t="s">
        <v>73</v>
      </c>
      <c r="CH89" s="289"/>
      <c r="CI89" s="633"/>
      <c r="CJ89" s="632"/>
      <c r="CK89" s="289"/>
      <c r="CL89" s="633"/>
      <c r="CM89" s="632"/>
      <c r="CN89" s="289"/>
      <c r="CO89" s="633"/>
      <c r="CP89" s="632"/>
      <c r="CQ89" s="190"/>
      <c r="CR89" s="233"/>
      <c r="CS89" s="68"/>
    </row>
    <row r="90" spans="1:113" ht="65.25" customHeight="1">
      <c r="A90" s="715" t="s">
        <v>225</v>
      </c>
      <c r="B90" s="96" t="s">
        <v>226</v>
      </c>
      <c r="C90" s="174">
        <v>2</v>
      </c>
      <c r="D90" s="103" t="s">
        <v>73</v>
      </c>
      <c r="E90" s="146"/>
      <c r="F90" s="633">
        <v>2</v>
      </c>
      <c r="G90" s="632" t="s">
        <v>73</v>
      </c>
      <c r="H90" s="289"/>
      <c r="I90" s="633">
        <v>3</v>
      </c>
      <c r="J90" s="632" t="s">
        <v>73</v>
      </c>
      <c r="K90" s="289"/>
      <c r="L90" s="633">
        <v>3</v>
      </c>
      <c r="M90" s="632" t="s">
        <v>73</v>
      </c>
      <c r="N90" s="289"/>
      <c r="O90" s="633">
        <v>5</v>
      </c>
      <c r="P90" s="632" t="s">
        <v>73</v>
      </c>
      <c r="Q90" s="289"/>
      <c r="R90" s="633">
        <v>2</v>
      </c>
      <c r="S90" s="632" t="s">
        <v>73</v>
      </c>
      <c r="T90" s="433"/>
      <c r="U90" s="720">
        <v>5</v>
      </c>
      <c r="V90" s="632" t="s">
        <v>74</v>
      </c>
      <c r="W90" s="433"/>
      <c r="X90" s="633">
        <v>5</v>
      </c>
      <c r="Y90" s="632" t="s">
        <v>74</v>
      </c>
      <c r="Z90" s="289"/>
      <c r="AA90" s="633">
        <v>1</v>
      </c>
      <c r="AB90" s="632" t="s">
        <v>73</v>
      </c>
      <c r="AC90" s="289"/>
      <c r="AD90" s="633">
        <v>5</v>
      </c>
      <c r="AE90" s="632" t="s">
        <v>73</v>
      </c>
      <c r="AF90" s="108"/>
      <c r="AG90" s="39">
        <v>5</v>
      </c>
      <c r="AH90" s="632" t="s">
        <v>74</v>
      </c>
      <c r="AI90" s="190"/>
      <c r="AJ90" s="703">
        <v>3</v>
      </c>
      <c r="AK90" s="632" t="s">
        <v>73</v>
      </c>
      <c r="AL90" s="289"/>
      <c r="AM90" s="633">
        <v>1</v>
      </c>
      <c r="AN90" s="632" t="s">
        <v>73</v>
      </c>
      <c r="AO90" s="289"/>
      <c r="AP90" s="633"/>
      <c r="AQ90" s="632"/>
      <c r="AR90" s="289"/>
      <c r="AS90" s="633">
        <v>1</v>
      </c>
      <c r="AT90" s="632" t="s">
        <v>73</v>
      </c>
      <c r="AU90" s="632"/>
      <c r="AV90" s="632">
        <v>1</v>
      </c>
      <c r="AW90" s="632" t="s">
        <v>74</v>
      </c>
      <c r="AX90" s="289"/>
      <c r="AY90" s="633"/>
      <c r="AZ90" s="632"/>
      <c r="BA90" s="289"/>
      <c r="BB90" s="633"/>
      <c r="BC90" s="632"/>
      <c r="BD90" s="289"/>
      <c r="BE90" s="154"/>
      <c r="BF90" s="431"/>
      <c r="BG90" s="130"/>
      <c r="BH90" s="633">
        <v>3</v>
      </c>
      <c r="BI90" s="632" t="s">
        <v>73</v>
      </c>
      <c r="BJ90" s="289"/>
      <c r="BK90" s="633">
        <v>3</v>
      </c>
      <c r="BL90" s="632" t="s">
        <v>73</v>
      </c>
      <c r="BM90" s="289"/>
      <c r="BN90" s="633">
        <v>3</v>
      </c>
      <c r="BO90" s="632" t="s">
        <v>73</v>
      </c>
      <c r="BP90" s="289"/>
      <c r="BQ90" s="633">
        <v>1</v>
      </c>
      <c r="BR90" s="632" t="s">
        <v>73</v>
      </c>
      <c r="BS90" s="289"/>
      <c r="BT90" s="154"/>
      <c r="BU90" s="431"/>
      <c r="BV90" s="289"/>
      <c r="BW90" s="633"/>
      <c r="BX90" s="632"/>
      <c r="BY90" s="289"/>
      <c r="BZ90" s="633"/>
      <c r="CA90" s="632"/>
      <c r="CB90" s="289"/>
      <c r="CC90" s="633">
        <v>5</v>
      </c>
      <c r="CD90" s="632" t="s">
        <v>73</v>
      </c>
      <c r="CE90" s="289"/>
      <c r="CF90" s="633"/>
      <c r="CG90" s="632"/>
      <c r="CH90" s="289"/>
      <c r="CI90" s="633"/>
      <c r="CJ90" s="632"/>
      <c r="CK90" s="289"/>
      <c r="CL90" s="154"/>
      <c r="CM90" s="431"/>
      <c r="CN90" s="130"/>
      <c r="CO90" s="154"/>
      <c r="CP90" s="431"/>
      <c r="CQ90" s="190"/>
      <c r="CR90" s="233"/>
      <c r="CS90" s="68"/>
    </row>
    <row r="91" spans="1:113" ht="65.25" customHeight="1">
      <c r="A91" s="715" t="s">
        <v>227</v>
      </c>
      <c r="B91" s="96" t="s">
        <v>228</v>
      </c>
      <c r="C91" s="174"/>
      <c r="D91" s="103"/>
      <c r="E91" s="146"/>
      <c r="F91" s="633"/>
      <c r="G91" s="632"/>
      <c r="H91" s="289"/>
      <c r="I91" s="633"/>
      <c r="J91" s="632"/>
      <c r="K91" s="289"/>
      <c r="L91" s="633"/>
      <c r="M91" s="632"/>
      <c r="N91" s="289"/>
      <c r="O91" s="633"/>
      <c r="P91" s="632"/>
      <c r="Q91" s="289"/>
      <c r="R91" s="633"/>
      <c r="S91" s="632"/>
      <c r="T91" s="433"/>
      <c r="U91" s="720"/>
      <c r="V91" s="632"/>
      <c r="W91" s="433"/>
      <c r="X91" s="633">
        <v>5</v>
      </c>
      <c r="Y91" s="632" t="s">
        <v>74</v>
      </c>
      <c r="Z91" s="289"/>
      <c r="AA91" s="633"/>
      <c r="AB91" s="632"/>
      <c r="AC91" s="289"/>
      <c r="AD91" s="633"/>
      <c r="AE91" s="632"/>
      <c r="AF91" s="108"/>
      <c r="AG91" s="39">
        <v>5</v>
      </c>
      <c r="AH91" s="632" t="s">
        <v>74</v>
      </c>
      <c r="AI91" s="190"/>
      <c r="AJ91" s="703"/>
      <c r="AK91" s="632"/>
      <c r="AL91" s="289"/>
      <c r="AM91" s="633"/>
      <c r="AN91" s="632"/>
      <c r="AO91" s="289"/>
      <c r="AP91" s="633"/>
      <c r="AQ91" s="632"/>
      <c r="AR91" s="289"/>
      <c r="AS91" s="633">
        <v>1</v>
      </c>
      <c r="AT91" s="632" t="s">
        <v>73</v>
      </c>
      <c r="AU91" s="632"/>
      <c r="AV91" s="632">
        <v>1</v>
      </c>
      <c r="AW91" s="632" t="s">
        <v>73</v>
      </c>
      <c r="AX91" s="289"/>
      <c r="AY91" s="633"/>
      <c r="AZ91" s="632"/>
      <c r="BA91" s="289"/>
      <c r="BB91" s="633">
        <v>2</v>
      </c>
      <c r="BC91" s="632" t="s">
        <v>74</v>
      </c>
      <c r="BD91" s="289"/>
      <c r="BE91" s="154"/>
      <c r="BF91" s="431"/>
      <c r="BG91" s="130"/>
      <c r="BH91" s="633"/>
      <c r="BI91" s="632"/>
      <c r="BJ91" s="289"/>
      <c r="BK91" s="633"/>
      <c r="BL91" s="632"/>
      <c r="BM91" s="289"/>
      <c r="BN91" s="633"/>
      <c r="BO91" s="632"/>
      <c r="BP91" s="289"/>
      <c r="BQ91" s="633">
        <v>1</v>
      </c>
      <c r="BR91" s="632" t="s">
        <v>73</v>
      </c>
      <c r="BS91" s="289"/>
      <c r="BT91" s="154">
        <v>3</v>
      </c>
      <c r="BU91" s="431" t="s">
        <v>73</v>
      </c>
      <c r="BV91" s="289"/>
      <c r="BW91" s="633"/>
      <c r="BX91" s="632"/>
      <c r="BY91" s="289"/>
      <c r="BZ91" s="633"/>
      <c r="CA91" s="632"/>
      <c r="CB91" s="289"/>
      <c r="CC91" s="633">
        <v>3</v>
      </c>
      <c r="CD91" s="632" t="s">
        <v>73</v>
      </c>
      <c r="CE91" s="289"/>
      <c r="CF91" s="154">
        <v>3</v>
      </c>
      <c r="CG91" s="632" t="s">
        <v>73</v>
      </c>
      <c r="CH91" s="289"/>
      <c r="CI91" s="633"/>
      <c r="CJ91" s="632"/>
      <c r="CK91" s="289"/>
      <c r="CL91" s="154">
        <v>3</v>
      </c>
      <c r="CM91" s="431" t="s">
        <v>73</v>
      </c>
      <c r="CN91" s="130"/>
      <c r="CO91" s="154">
        <v>3</v>
      </c>
      <c r="CP91" s="431" t="s">
        <v>73</v>
      </c>
      <c r="CQ91" s="190"/>
      <c r="CR91" s="233"/>
      <c r="CS91" s="68"/>
    </row>
    <row r="92" spans="1:113" ht="65.25" customHeight="1">
      <c r="A92" s="715" t="s">
        <v>229</v>
      </c>
      <c r="B92" s="672" t="s">
        <v>230</v>
      </c>
      <c r="C92" s="174">
        <v>1</v>
      </c>
      <c r="D92" s="103" t="s">
        <v>73</v>
      </c>
      <c r="E92" s="146"/>
      <c r="F92" s="633"/>
      <c r="G92" s="632"/>
      <c r="H92" s="289"/>
      <c r="I92" s="633">
        <v>1</v>
      </c>
      <c r="J92" s="632" t="s">
        <v>73</v>
      </c>
      <c r="K92" s="289"/>
      <c r="L92" s="633"/>
      <c r="M92" s="632"/>
      <c r="N92" s="289"/>
      <c r="O92" s="633">
        <v>5</v>
      </c>
      <c r="P92" s="632" t="s">
        <v>73</v>
      </c>
      <c r="Q92" s="289"/>
      <c r="R92" s="633">
        <v>2</v>
      </c>
      <c r="S92" s="632" t="s">
        <v>73</v>
      </c>
      <c r="T92" s="433"/>
      <c r="U92" s="720">
        <v>5</v>
      </c>
      <c r="V92" s="632" t="s">
        <v>74</v>
      </c>
      <c r="W92" s="433"/>
      <c r="X92" s="633">
        <v>5</v>
      </c>
      <c r="Y92" s="632" t="s">
        <v>74</v>
      </c>
      <c r="Z92" s="289"/>
      <c r="AA92" s="633"/>
      <c r="AB92" s="632"/>
      <c r="AC92" s="289"/>
      <c r="AD92" s="633"/>
      <c r="AE92" s="632"/>
      <c r="AF92" s="108"/>
      <c r="AG92" s="39">
        <v>3</v>
      </c>
      <c r="AH92" s="632" t="s">
        <v>73</v>
      </c>
      <c r="AI92" s="190"/>
      <c r="AJ92" s="703">
        <v>1</v>
      </c>
      <c r="AK92" s="632" t="s">
        <v>73</v>
      </c>
      <c r="AL92" s="289"/>
      <c r="AM92" s="633"/>
      <c r="AN92" s="632"/>
      <c r="AO92" s="289"/>
      <c r="AP92" s="633"/>
      <c r="AQ92" s="632"/>
      <c r="AR92" s="289"/>
      <c r="AS92" s="633">
        <v>1</v>
      </c>
      <c r="AT92" s="632" t="s">
        <v>73</v>
      </c>
      <c r="AU92" s="632"/>
      <c r="AV92" s="632">
        <v>3</v>
      </c>
      <c r="AW92" s="632" t="s">
        <v>74</v>
      </c>
      <c r="AX92" s="289"/>
      <c r="AY92" s="633"/>
      <c r="AZ92" s="632"/>
      <c r="BA92" s="289"/>
      <c r="BB92" s="633">
        <v>1</v>
      </c>
      <c r="BC92" s="632" t="s">
        <v>73</v>
      </c>
      <c r="BD92" s="289"/>
      <c r="BE92" s="154">
        <v>3</v>
      </c>
      <c r="BF92" s="431" t="s">
        <v>73</v>
      </c>
      <c r="BG92" s="130"/>
      <c r="BH92" s="633"/>
      <c r="BI92" s="632"/>
      <c r="BJ92" s="289"/>
      <c r="BK92" s="633">
        <v>1</v>
      </c>
      <c r="BL92" s="632" t="s">
        <v>73</v>
      </c>
      <c r="BM92" s="289"/>
      <c r="BN92" s="633">
        <v>1</v>
      </c>
      <c r="BO92" s="632" t="s">
        <v>73</v>
      </c>
      <c r="BP92" s="289"/>
      <c r="BQ92" s="633">
        <v>1</v>
      </c>
      <c r="BR92" s="632" t="s">
        <v>73</v>
      </c>
      <c r="BS92" s="289"/>
      <c r="BT92" s="154"/>
      <c r="BU92" s="431"/>
      <c r="BV92" s="289"/>
      <c r="BW92" s="633">
        <v>3</v>
      </c>
      <c r="BX92" s="632" t="s">
        <v>73</v>
      </c>
      <c r="BY92" s="289"/>
      <c r="BZ92" s="633"/>
      <c r="CA92" s="632"/>
      <c r="CB92" s="289"/>
      <c r="CC92" s="633">
        <v>3</v>
      </c>
      <c r="CD92" s="632" t="s">
        <v>73</v>
      </c>
      <c r="CE92" s="289"/>
      <c r="CF92" s="154">
        <v>3</v>
      </c>
      <c r="CG92" s="632" t="s">
        <v>73</v>
      </c>
      <c r="CH92" s="289"/>
      <c r="CI92" s="633"/>
      <c r="CJ92" s="632"/>
      <c r="CK92" s="289"/>
      <c r="CL92" s="154">
        <v>3</v>
      </c>
      <c r="CM92" s="431" t="s">
        <v>73</v>
      </c>
      <c r="CN92" s="130"/>
      <c r="CO92" s="154">
        <v>3</v>
      </c>
      <c r="CP92" s="431" t="s">
        <v>73</v>
      </c>
      <c r="CQ92" s="190"/>
      <c r="CR92" s="233"/>
      <c r="CS92" s="68"/>
    </row>
    <row r="93" spans="1:113" ht="65.25" customHeight="1">
      <c r="A93" s="715" t="s">
        <v>231</v>
      </c>
      <c r="B93" s="672" t="s">
        <v>232</v>
      </c>
      <c r="C93" s="174">
        <v>1</v>
      </c>
      <c r="D93" s="103" t="s">
        <v>73</v>
      </c>
      <c r="E93" s="146"/>
      <c r="F93" s="633">
        <v>1</v>
      </c>
      <c r="G93" s="632" t="s">
        <v>73</v>
      </c>
      <c r="H93" s="289"/>
      <c r="I93" s="633">
        <v>3</v>
      </c>
      <c r="J93" s="632" t="s">
        <v>73</v>
      </c>
      <c r="K93" s="289"/>
      <c r="L93" s="633"/>
      <c r="M93" s="632"/>
      <c r="N93" s="289"/>
      <c r="O93" s="633">
        <v>5</v>
      </c>
      <c r="P93" s="632" t="s">
        <v>73</v>
      </c>
      <c r="Q93" s="289"/>
      <c r="R93" s="633">
        <v>1</v>
      </c>
      <c r="S93" s="632" t="s">
        <v>73</v>
      </c>
      <c r="T93" s="433"/>
      <c r="U93" s="720">
        <v>5</v>
      </c>
      <c r="V93" s="632" t="s">
        <v>74</v>
      </c>
      <c r="W93" s="433"/>
      <c r="X93" s="633">
        <v>5</v>
      </c>
      <c r="Y93" s="632" t="s">
        <v>74</v>
      </c>
      <c r="Z93" s="289"/>
      <c r="AA93" s="633"/>
      <c r="AB93" s="632"/>
      <c r="AC93" s="289"/>
      <c r="AD93" s="633">
        <v>5</v>
      </c>
      <c r="AE93" s="632" t="s">
        <v>73</v>
      </c>
      <c r="AF93" s="108"/>
      <c r="AG93" s="39">
        <v>5</v>
      </c>
      <c r="AH93" s="632" t="s">
        <v>74</v>
      </c>
      <c r="AI93" s="190"/>
      <c r="AJ93" s="703">
        <v>3</v>
      </c>
      <c r="AK93" s="632" t="s">
        <v>73</v>
      </c>
      <c r="AL93" s="289"/>
      <c r="AM93" s="633"/>
      <c r="AN93" s="632"/>
      <c r="AO93" s="289"/>
      <c r="AP93" s="633"/>
      <c r="AQ93" s="632"/>
      <c r="AR93" s="289"/>
      <c r="AS93" s="633">
        <v>1</v>
      </c>
      <c r="AT93" s="632" t="s">
        <v>73</v>
      </c>
      <c r="AU93" s="632"/>
      <c r="AV93" s="632">
        <v>3</v>
      </c>
      <c r="AW93" s="632" t="s">
        <v>74</v>
      </c>
      <c r="AX93" s="289"/>
      <c r="AY93" s="633"/>
      <c r="AZ93" s="632"/>
      <c r="BA93" s="289"/>
      <c r="BB93" s="633">
        <v>1</v>
      </c>
      <c r="BC93" s="632" t="s">
        <v>73</v>
      </c>
      <c r="BD93" s="289"/>
      <c r="BE93" s="154"/>
      <c r="BF93" s="431"/>
      <c r="BG93" s="130"/>
      <c r="BH93" s="633"/>
      <c r="BI93" s="632"/>
      <c r="BJ93" s="289"/>
      <c r="BK93" s="633">
        <v>3</v>
      </c>
      <c r="BL93" s="632" t="s">
        <v>74</v>
      </c>
      <c r="BM93" s="289"/>
      <c r="BN93" s="633">
        <v>3</v>
      </c>
      <c r="BO93" s="632" t="s">
        <v>74</v>
      </c>
      <c r="BP93" s="289"/>
      <c r="BQ93" s="633">
        <v>1</v>
      </c>
      <c r="BR93" s="632" t="s">
        <v>73</v>
      </c>
      <c r="BS93" s="289"/>
      <c r="BT93" s="154"/>
      <c r="BU93" s="431"/>
      <c r="BV93" s="289"/>
      <c r="BW93" s="633">
        <v>3</v>
      </c>
      <c r="BX93" s="632" t="s">
        <v>73</v>
      </c>
      <c r="BY93" s="289"/>
      <c r="BZ93" s="633"/>
      <c r="CA93" s="632"/>
      <c r="CB93" s="289"/>
      <c r="CC93" s="633"/>
      <c r="CD93" s="632"/>
      <c r="CE93" s="289"/>
      <c r="CF93" s="633"/>
      <c r="CG93" s="632"/>
      <c r="CH93" s="289"/>
      <c r="CI93" s="633"/>
      <c r="CJ93" s="632"/>
      <c r="CK93" s="289"/>
      <c r="CL93" s="154"/>
      <c r="CM93" s="431"/>
      <c r="CN93" s="130"/>
      <c r="CO93" s="154"/>
      <c r="CP93" s="431"/>
      <c r="CQ93" s="190"/>
      <c r="CR93" s="233"/>
      <c r="CS93" s="68"/>
    </row>
    <row r="94" spans="1:113" ht="17.25" customHeight="1">
      <c r="A94" s="226"/>
      <c r="B94" s="144"/>
      <c r="C94" s="699"/>
      <c r="D94" s="530"/>
      <c r="E94" s="372"/>
      <c r="F94" s="225"/>
      <c r="G94" s="434"/>
      <c r="H94" s="634"/>
      <c r="I94" s="225"/>
      <c r="J94" s="434"/>
      <c r="K94" s="634"/>
      <c r="L94" s="225"/>
      <c r="M94" s="434"/>
      <c r="N94" s="634"/>
      <c r="O94" s="225"/>
      <c r="P94" s="434"/>
      <c r="Q94" s="634"/>
      <c r="R94" s="225"/>
      <c r="S94" s="434"/>
      <c r="T94" s="210"/>
      <c r="U94" s="52"/>
      <c r="V94" s="434"/>
      <c r="W94" s="210"/>
      <c r="X94" s="225"/>
      <c r="Y94" s="434"/>
      <c r="Z94" s="634"/>
      <c r="AA94" s="225"/>
      <c r="AB94" s="434"/>
      <c r="AC94" s="634"/>
      <c r="AD94" s="225"/>
      <c r="AE94" s="434"/>
      <c r="AF94" s="398"/>
      <c r="AG94" s="680"/>
      <c r="AH94" s="434"/>
      <c r="AI94" s="408"/>
      <c r="AJ94" s="680"/>
      <c r="AK94" s="434"/>
      <c r="AL94" s="634"/>
      <c r="AM94" s="225"/>
      <c r="AN94" s="434"/>
      <c r="AO94" s="634"/>
      <c r="AP94" s="225"/>
      <c r="AQ94" s="434"/>
      <c r="AR94" s="634"/>
      <c r="AS94" s="225"/>
      <c r="AT94" s="434"/>
      <c r="AU94" s="434"/>
      <c r="AV94" s="434"/>
      <c r="AW94" s="434"/>
      <c r="AX94" s="634"/>
      <c r="AY94" s="225"/>
      <c r="AZ94" s="434"/>
      <c r="BA94" s="634"/>
      <c r="BB94" s="225"/>
      <c r="BC94" s="434"/>
      <c r="BD94" s="634"/>
      <c r="BE94" s="225"/>
      <c r="BF94" s="434"/>
      <c r="BG94" s="634"/>
      <c r="BH94" s="225"/>
      <c r="BI94" s="434"/>
      <c r="BJ94" s="634"/>
      <c r="BK94" s="225"/>
      <c r="BL94" s="434"/>
      <c r="BM94" s="634"/>
      <c r="BN94" s="225"/>
      <c r="BO94" s="434"/>
      <c r="BP94" s="634"/>
      <c r="BQ94" s="225"/>
      <c r="BR94" s="434"/>
      <c r="BS94" s="634"/>
      <c r="BT94" s="225"/>
      <c r="BU94" s="434"/>
      <c r="BV94" s="634"/>
      <c r="BW94" s="225"/>
      <c r="BX94" s="434"/>
      <c r="BY94" s="634"/>
      <c r="BZ94" s="225"/>
      <c r="CA94" s="434"/>
      <c r="CB94" s="634"/>
      <c r="CC94" s="225"/>
      <c r="CD94" s="434"/>
      <c r="CE94" s="634"/>
      <c r="CF94" s="225"/>
      <c r="CG94" s="434"/>
      <c r="CH94" s="634"/>
      <c r="CI94" s="225"/>
      <c r="CJ94" s="434"/>
      <c r="CK94" s="634"/>
      <c r="CL94" s="225"/>
      <c r="CM94" s="434"/>
      <c r="CN94" s="634"/>
      <c r="CO94" s="225"/>
      <c r="CP94" s="434"/>
      <c r="CQ94" s="408"/>
      <c r="CR94" s="680"/>
      <c r="CS94" s="237"/>
    </row>
    <row r="95" spans="1:113" ht="17.25" customHeight="1">
      <c r="A95" s="68"/>
      <c r="B95" s="532" t="s">
        <v>233</v>
      </c>
      <c r="C95" s="653"/>
      <c r="D95" s="553"/>
      <c r="E95" s="200"/>
      <c r="F95" s="332"/>
      <c r="G95" s="655"/>
      <c r="H95" s="91"/>
      <c r="I95" s="332"/>
      <c r="J95" s="655"/>
      <c r="K95" s="91"/>
      <c r="L95" s="332"/>
      <c r="M95" s="655"/>
      <c r="N95" s="91"/>
      <c r="O95" s="332"/>
      <c r="P95" s="655"/>
      <c r="Q95" s="91"/>
      <c r="R95" s="332"/>
      <c r="S95" s="655"/>
      <c r="T95" s="114"/>
      <c r="U95" s="169"/>
      <c r="V95" s="438"/>
      <c r="W95" s="114"/>
      <c r="X95" s="332"/>
      <c r="Y95" s="655"/>
      <c r="Z95" s="91"/>
      <c r="AA95" s="332"/>
      <c r="AB95" s="655"/>
      <c r="AC95" s="91"/>
      <c r="AD95" s="332"/>
      <c r="AE95" s="655"/>
      <c r="AF95" s="453"/>
      <c r="AG95" s="143"/>
      <c r="AH95" s="655"/>
      <c r="AI95" s="195"/>
      <c r="AJ95" s="143"/>
      <c r="AK95" s="655"/>
      <c r="AL95" s="91"/>
      <c r="AM95" s="332"/>
      <c r="AN95" s="655"/>
      <c r="AO95" s="91"/>
      <c r="AP95" s="332"/>
      <c r="AQ95" s="655"/>
      <c r="AR95" s="91"/>
      <c r="AS95" s="332"/>
      <c r="AT95" s="655"/>
      <c r="AU95" s="655"/>
      <c r="AV95" s="655"/>
      <c r="AW95" s="655"/>
      <c r="AX95" s="91"/>
      <c r="AY95" s="332"/>
      <c r="AZ95" s="655"/>
      <c r="BA95" s="91"/>
      <c r="BB95" s="332"/>
      <c r="BC95" s="655"/>
      <c r="BD95" s="91"/>
      <c r="BE95" s="332"/>
      <c r="BF95" s="655"/>
      <c r="BG95" s="91"/>
      <c r="BH95" s="332"/>
      <c r="BI95" s="655"/>
      <c r="BJ95" s="91"/>
      <c r="BK95" s="332"/>
      <c r="BL95" s="655"/>
      <c r="BM95" s="91"/>
      <c r="BN95" s="332"/>
      <c r="BO95" s="655"/>
      <c r="BP95" s="91"/>
      <c r="BQ95" s="332"/>
      <c r="BR95" s="655"/>
      <c r="BS95" s="91"/>
      <c r="BT95" s="332"/>
      <c r="BU95" s="655"/>
      <c r="BV95" s="91"/>
      <c r="BW95" s="332"/>
      <c r="BX95" s="655"/>
      <c r="BY95" s="91"/>
      <c r="BZ95" s="332"/>
      <c r="CA95" s="655"/>
      <c r="CB95" s="91"/>
      <c r="CC95" s="332"/>
      <c r="CD95" s="655"/>
      <c r="CE95" s="91"/>
      <c r="CF95" s="332"/>
      <c r="CG95" s="655"/>
      <c r="CH95" s="91"/>
      <c r="CI95" s="332"/>
      <c r="CJ95" s="655"/>
      <c r="CK95" s="91"/>
      <c r="CL95" s="332"/>
      <c r="CM95" s="655"/>
      <c r="CN95" s="91"/>
      <c r="CO95" s="332"/>
      <c r="CP95" s="655"/>
      <c r="CQ95" s="195"/>
      <c r="CR95" s="233"/>
      <c r="CS95" s="68"/>
    </row>
    <row r="96" spans="1:113" ht="29.25" customHeight="1">
      <c r="A96" s="68"/>
      <c r="B96" s="202" t="s">
        <v>234</v>
      </c>
      <c r="C96" s="524"/>
      <c r="D96" s="216"/>
      <c r="E96" s="100"/>
      <c r="F96" s="36"/>
      <c r="G96" s="287"/>
      <c r="H96" s="422"/>
      <c r="I96" s="36"/>
      <c r="J96" s="287"/>
      <c r="K96" s="422"/>
      <c r="L96" s="36"/>
      <c r="M96" s="287"/>
      <c r="N96" s="422"/>
      <c r="O96" s="36"/>
      <c r="P96" s="287"/>
      <c r="Q96" s="422"/>
      <c r="R96" s="36"/>
      <c r="S96" s="287"/>
      <c r="T96" s="272"/>
      <c r="U96" s="652"/>
      <c r="V96" s="685"/>
      <c r="W96" s="272"/>
      <c r="X96" s="36"/>
      <c r="Y96" s="287"/>
      <c r="Z96" s="422"/>
      <c r="AA96" s="36"/>
      <c r="AB96" s="287"/>
      <c r="AC96" s="422"/>
      <c r="AD96" s="36"/>
      <c r="AE96" s="287"/>
      <c r="AF96" s="182"/>
      <c r="AG96" s="496"/>
      <c r="AH96" s="287"/>
      <c r="AI96" s="399"/>
      <c r="AJ96" s="496"/>
      <c r="AK96" s="287"/>
      <c r="AL96" s="422"/>
      <c r="AM96" s="36"/>
      <c r="AN96" s="287"/>
      <c r="AO96" s="422"/>
      <c r="AP96" s="36"/>
      <c r="AQ96" s="287"/>
      <c r="AR96" s="422"/>
      <c r="AS96" s="36"/>
      <c r="AT96" s="287"/>
      <c r="AU96" s="287"/>
      <c r="AV96" s="287"/>
      <c r="AW96" s="287"/>
      <c r="AX96" s="422"/>
      <c r="AY96" s="36"/>
      <c r="AZ96" s="287"/>
      <c r="BA96" s="422"/>
      <c r="BB96" s="36"/>
      <c r="BC96" s="287"/>
      <c r="BD96" s="422"/>
      <c r="BE96" s="36"/>
      <c r="BF96" s="287"/>
      <c r="BG96" s="422"/>
      <c r="BH96" s="36"/>
      <c r="BI96" s="287"/>
      <c r="BJ96" s="422"/>
      <c r="BK96" s="36"/>
      <c r="BL96" s="287"/>
      <c r="BM96" s="422"/>
      <c r="BN96" s="36"/>
      <c r="BO96" s="287"/>
      <c r="BP96" s="422"/>
      <c r="BQ96" s="36"/>
      <c r="BR96" s="287"/>
      <c r="BS96" s="422"/>
      <c r="BT96" s="36"/>
      <c r="BU96" s="287"/>
      <c r="BV96" s="422"/>
      <c r="BW96" s="36"/>
      <c r="BX96" s="287"/>
      <c r="BY96" s="422"/>
      <c r="BZ96" s="36"/>
      <c r="CA96" s="287"/>
      <c r="CB96" s="422"/>
      <c r="CC96" s="36"/>
      <c r="CD96" s="287"/>
      <c r="CE96" s="422"/>
      <c r="CF96" s="36"/>
      <c r="CG96" s="287"/>
      <c r="CH96" s="422"/>
      <c r="CI96" s="36"/>
      <c r="CJ96" s="287"/>
      <c r="CK96" s="422"/>
      <c r="CL96" s="36"/>
      <c r="CM96" s="287"/>
      <c r="CN96" s="422"/>
      <c r="CO96" s="36"/>
      <c r="CP96" s="287"/>
      <c r="CQ96" s="399"/>
      <c r="CR96" s="233"/>
      <c r="CS96" s="68"/>
    </row>
    <row r="97" spans="1:127" ht="65.25" customHeight="1">
      <c r="A97" s="715" t="s">
        <v>235</v>
      </c>
      <c r="B97" s="96" t="s">
        <v>236</v>
      </c>
      <c r="C97" s="174"/>
      <c r="D97" s="103"/>
      <c r="E97" s="146"/>
      <c r="F97" s="633"/>
      <c r="G97" s="632"/>
      <c r="H97" s="289"/>
      <c r="I97" s="633"/>
      <c r="J97" s="632"/>
      <c r="K97" s="289"/>
      <c r="L97" s="633"/>
      <c r="M97" s="632"/>
      <c r="N97" s="289"/>
      <c r="O97" s="633"/>
      <c r="P97" s="632"/>
      <c r="Q97" s="289"/>
      <c r="R97" s="633"/>
      <c r="S97" s="632"/>
      <c r="T97" s="433"/>
      <c r="U97" s="720">
        <v>5</v>
      </c>
      <c r="V97" s="259" t="s">
        <v>74</v>
      </c>
      <c r="W97" s="433"/>
      <c r="X97" s="633"/>
      <c r="Y97" s="632"/>
      <c r="Z97" s="289"/>
      <c r="AA97" s="633"/>
      <c r="AB97" s="632"/>
      <c r="AC97" s="289"/>
      <c r="AD97" s="633"/>
      <c r="AE97" s="632"/>
      <c r="AF97" s="108"/>
      <c r="AG97" s="39">
        <v>5</v>
      </c>
      <c r="AH97" s="632" t="s">
        <v>74</v>
      </c>
      <c r="AI97" s="190"/>
      <c r="AJ97" s="703">
        <v>5</v>
      </c>
      <c r="AK97" s="632" t="s">
        <v>74</v>
      </c>
      <c r="AL97" s="289"/>
      <c r="AM97" s="633">
        <v>5</v>
      </c>
      <c r="AN97" s="632" t="s">
        <v>74</v>
      </c>
      <c r="AO97" s="289"/>
      <c r="AP97" s="633"/>
      <c r="AQ97" s="632"/>
      <c r="AR97" s="289"/>
      <c r="AS97" s="633">
        <v>5</v>
      </c>
      <c r="AT97" s="632" t="s">
        <v>74</v>
      </c>
      <c r="AU97" s="632"/>
      <c r="AV97" s="632">
        <v>5</v>
      </c>
      <c r="AW97" s="632" t="s">
        <v>74</v>
      </c>
      <c r="AX97" s="289"/>
      <c r="AY97" s="633"/>
      <c r="AZ97" s="632"/>
      <c r="BA97" s="289"/>
      <c r="BB97" s="633">
        <v>2</v>
      </c>
      <c r="BC97" s="632" t="s">
        <v>73</v>
      </c>
      <c r="BD97" s="289"/>
      <c r="BE97" s="633"/>
      <c r="BF97" s="632"/>
      <c r="BG97" s="289"/>
      <c r="BH97" s="633">
        <v>3</v>
      </c>
      <c r="BI97" s="632" t="s">
        <v>74</v>
      </c>
      <c r="BJ97" s="289"/>
      <c r="BK97" s="633"/>
      <c r="BL97" s="632"/>
      <c r="BM97" s="289"/>
      <c r="BN97" s="633">
        <v>3</v>
      </c>
      <c r="BO97" s="632" t="s">
        <v>74</v>
      </c>
      <c r="BP97" s="289"/>
      <c r="BQ97" s="633">
        <v>1</v>
      </c>
      <c r="BR97" s="632" t="s">
        <v>73</v>
      </c>
      <c r="BS97" s="289"/>
      <c r="BT97" s="633"/>
      <c r="BU97" s="632"/>
      <c r="BV97" s="289"/>
      <c r="BW97" s="633">
        <v>5</v>
      </c>
      <c r="BX97" s="632" t="s">
        <v>74</v>
      </c>
      <c r="BY97" s="289"/>
      <c r="BZ97" s="633"/>
      <c r="CA97" s="632"/>
      <c r="CB97" s="289"/>
      <c r="CC97" s="633">
        <v>3</v>
      </c>
      <c r="CD97" s="632" t="s">
        <v>74</v>
      </c>
      <c r="CE97" s="289"/>
      <c r="CF97" s="633"/>
      <c r="CG97" s="632"/>
      <c r="CH97" s="289"/>
      <c r="CI97" s="154">
        <v>3</v>
      </c>
      <c r="CJ97" s="632" t="s">
        <v>74</v>
      </c>
      <c r="CK97" s="289"/>
      <c r="CL97" s="633"/>
      <c r="CM97" s="632"/>
      <c r="CN97" s="289"/>
      <c r="CO97" s="633"/>
      <c r="CP97" s="632"/>
      <c r="CQ97" s="190"/>
      <c r="CR97" s="233"/>
      <c r="CS97" s="68"/>
    </row>
    <row r="98" spans="1:127" ht="65.25" customHeight="1">
      <c r="A98" s="715" t="s">
        <v>237</v>
      </c>
      <c r="B98" s="96" t="s">
        <v>238</v>
      </c>
      <c r="C98" s="174"/>
      <c r="D98" s="103"/>
      <c r="E98" s="146"/>
      <c r="F98" s="633"/>
      <c r="G98" s="632"/>
      <c r="H98" s="289"/>
      <c r="I98" s="633"/>
      <c r="J98" s="632"/>
      <c r="K98" s="289"/>
      <c r="L98" s="633"/>
      <c r="M98" s="632"/>
      <c r="N98" s="289"/>
      <c r="O98" s="633"/>
      <c r="P98" s="632"/>
      <c r="Q98" s="289"/>
      <c r="R98" s="633"/>
      <c r="S98" s="632"/>
      <c r="T98" s="433"/>
      <c r="U98" s="720"/>
      <c r="V98" s="259"/>
      <c r="W98" s="433"/>
      <c r="X98" s="633"/>
      <c r="Y98" s="632"/>
      <c r="Z98" s="289"/>
      <c r="AA98" s="633"/>
      <c r="AB98" s="632"/>
      <c r="AC98" s="289"/>
      <c r="AD98" s="633"/>
      <c r="AE98" s="632"/>
      <c r="AF98" s="108"/>
      <c r="AG98" s="39">
        <v>5</v>
      </c>
      <c r="AH98" s="632" t="s">
        <v>74</v>
      </c>
      <c r="AI98" s="190"/>
      <c r="AJ98" s="703">
        <v>5</v>
      </c>
      <c r="AK98" s="632" t="s">
        <v>74</v>
      </c>
      <c r="AL98" s="289"/>
      <c r="AM98" s="633">
        <v>1</v>
      </c>
      <c r="AN98" s="632" t="s">
        <v>73</v>
      </c>
      <c r="AO98" s="289"/>
      <c r="AP98" s="633"/>
      <c r="AQ98" s="632"/>
      <c r="AR98" s="289"/>
      <c r="AS98" s="633">
        <v>3</v>
      </c>
      <c r="AT98" s="632" t="s">
        <v>74</v>
      </c>
      <c r="AU98" s="632"/>
      <c r="AV98" s="632">
        <v>1</v>
      </c>
      <c r="AW98" s="632" t="s">
        <v>74</v>
      </c>
      <c r="AX98" s="289"/>
      <c r="AY98" s="633"/>
      <c r="AZ98" s="632"/>
      <c r="BA98" s="289"/>
      <c r="BB98" s="633">
        <v>3</v>
      </c>
      <c r="BC98" s="632" t="s">
        <v>74</v>
      </c>
      <c r="BD98" s="289"/>
      <c r="BE98" s="633"/>
      <c r="BF98" s="632"/>
      <c r="BG98" s="289"/>
      <c r="BH98" s="633">
        <v>3</v>
      </c>
      <c r="BI98" s="632" t="s">
        <v>74</v>
      </c>
      <c r="BJ98" s="289"/>
      <c r="BK98" s="633"/>
      <c r="BL98" s="632"/>
      <c r="BM98" s="289"/>
      <c r="BN98" s="633">
        <v>3</v>
      </c>
      <c r="BO98" s="632" t="s">
        <v>74</v>
      </c>
      <c r="BP98" s="289"/>
      <c r="BQ98" s="633">
        <v>3</v>
      </c>
      <c r="BR98" s="632" t="s">
        <v>74</v>
      </c>
      <c r="BS98" s="289"/>
      <c r="BT98" s="154">
        <v>3</v>
      </c>
      <c r="BU98" s="632" t="s">
        <v>74</v>
      </c>
      <c r="BV98" s="289"/>
      <c r="BW98" s="633">
        <v>5</v>
      </c>
      <c r="BX98" s="632" t="s">
        <v>74</v>
      </c>
      <c r="BY98" s="289"/>
      <c r="BZ98" s="633"/>
      <c r="CA98" s="632"/>
      <c r="CB98" s="289"/>
      <c r="CC98" s="633">
        <v>3</v>
      </c>
      <c r="CD98" s="632" t="s">
        <v>74</v>
      </c>
      <c r="CE98" s="289"/>
      <c r="CF98" s="633"/>
      <c r="CG98" s="632"/>
      <c r="CH98" s="289"/>
      <c r="CI98" s="154">
        <v>3</v>
      </c>
      <c r="CJ98" s="632" t="s">
        <v>74</v>
      </c>
      <c r="CK98" s="289"/>
      <c r="CL98" s="633"/>
      <c r="CM98" s="632"/>
      <c r="CN98" s="289"/>
      <c r="CO98" s="633"/>
      <c r="CP98" s="632"/>
      <c r="CQ98" s="190"/>
      <c r="CR98" s="233"/>
      <c r="CS98" s="68"/>
    </row>
    <row r="99" spans="1:127" ht="17.25" customHeight="1">
      <c r="A99" s="68"/>
      <c r="B99" s="268" t="s">
        <v>239</v>
      </c>
      <c r="C99" s="560"/>
      <c r="D99" s="560"/>
      <c r="E99" s="528"/>
      <c r="F99" s="368"/>
      <c r="G99" s="163"/>
      <c r="H99" s="645"/>
      <c r="I99" s="368"/>
      <c r="J99" s="163"/>
      <c r="K99" s="645"/>
      <c r="L99" s="368"/>
      <c r="M99" s="163"/>
      <c r="N99" s="645"/>
      <c r="O99" s="368"/>
      <c r="P99" s="163"/>
      <c r="Q99" s="645"/>
      <c r="R99" s="368"/>
      <c r="S99" s="163"/>
      <c r="T99" s="69"/>
      <c r="U99" s="538"/>
      <c r="V99" s="236"/>
      <c r="W99" s="69"/>
      <c r="X99" s="368"/>
      <c r="Y99" s="163"/>
      <c r="Z99" s="645"/>
      <c r="AA99" s="368"/>
      <c r="AB99" s="163"/>
      <c r="AC99" s="645"/>
      <c r="AD99" s="368"/>
      <c r="AE99" s="163"/>
      <c r="AF99" s="395"/>
      <c r="AG99" s="444"/>
      <c r="AH99" s="163"/>
      <c r="AI99" s="394"/>
      <c r="AJ99" s="444"/>
      <c r="AK99" s="163"/>
      <c r="AL99" s="645"/>
      <c r="AM99" s="368"/>
      <c r="AN99" s="163"/>
      <c r="AO99" s="645"/>
      <c r="AP99" s="368"/>
      <c r="AQ99" s="163"/>
      <c r="AR99" s="645"/>
      <c r="AS99" s="368"/>
      <c r="AT99" s="163"/>
      <c r="AU99" s="163"/>
      <c r="AV99" s="163"/>
      <c r="AW99" s="163"/>
      <c r="AX99" s="645"/>
      <c r="AY99" s="368"/>
      <c r="AZ99" s="163"/>
      <c r="BA99" s="645"/>
      <c r="BB99" s="368"/>
      <c r="BC99" s="163"/>
      <c r="BD99" s="645"/>
      <c r="BE99" s="368"/>
      <c r="BF99" s="163"/>
      <c r="BG99" s="645"/>
      <c r="BH99" s="368"/>
      <c r="BI99" s="163"/>
      <c r="BJ99" s="645"/>
      <c r="BK99" s="368"/>
      <c r="BL99" s="163"/>
      <c r="BM99" s="645"/>
      <c r="BN99" s="368"/>
      <c r="BO99" s="163"/>
      <c r="BP99" s="645"/>
      <c r="BQ99" s="368"/>
      <c r="BR99" s="163"/>
      <c r="BS99" s="645"/>
      <c r="BT99" s="368"/>
      <c r="BU99" s="163"/>
      <c r="BV99" s="645"/>
      <c r="BW99" s="368"/>
      <c r="BX99" s="163"/>
      <c r="BY99" s="645"/>
      <c r="BZ99" s="368"/>
      <c r="CA99" s="163"/>
      <c r="CB99" s="645"/>
      <c r="CC99" s="368"/>
      <c r="CD99" s="163"/>
      <c r="CE99" s="645"/>
      <c r="CF99" s="368"/>
      <c r="CG99" s="163"/>
      <c r="CH99" s="645"/>
      <c r="CI99" s="368"/>
      <c r="CJ99" s="163"/>
      <c r="CK99" s="645"/>
      <c r="CL99" s="368"/>
      <c r="CM99" s="163"/>
      <c r="CN99" s="645"/>
      <c r="CO99" s="368"/>
      <c r="CP99" s="163"/>
      <c r="CQ99" s="394"/>
      <c r="CR99" s="233"/>
      <c r="CS99" s="68"/>
    </row>
    <row r="100" spans="1:127" ht="29.25" customHeight="1">
      <c r="A100" s="68"/>
      <c r="B100" s="467" t="s">
        <v>240</v>
      </c>
      <c r="C100" s="706"/>
      <c r="D100" s="706"/>
      <c r="E100" s="694"/>
      <c r="F100" s="198"/>
      <c r="G100" s="640"/>
      <c r="H100" s="211"/>
      <c r="I100" s="198"/>
      <c r="J100" s="640"/>
      <c r="K100" s="211"/>
      <c r="L100" s="198"/>
      <c r="M100" s="640"/>
      <c r="N100" s="211"/>
      <c r="O100" s="198"/>
      <c r="P100" s="640"/>
      <c r="Q100" s="211"/>
      <c r="R100" s="198"/>
      <c r="S100" s="640"/>
      <c r="T100" s="445"/>
      <c r="U100" s="153"/>
      <c r="V100" s="679"/>
      <c r="W100" s="445"/>
      <c r="X100" s="198"/>
      <c r="Y100" s="640"/>
      <c r="Z100" s="211"/>
      <c r="AA100" s="198"/>
      <c r="AB100" s="640"/>
      <c r="AC100" s="211"/>
      <c r="AD100" s="198"/>
      <c r="AE100" s="640"/>
      <c r="AF100" s="81"/>
      <c r="AG100" s="718"/>
      <c r="AH100" s="640"/>
      <c r="AI100" s="139"/>
      <c r="AJ100" s="718"/>
      <c r="AK100" s="640"/>
      <c r="AL100" s="211"/>
      <c r="AM100" s="198"/>
      <c r="AN100" s="640"/>
      <c r="AO100" s="211"/>
      <c r="AP100" s="198"/>
      <c r="AQ100" s="640"/>
      <c r="AR100" s="211"/>
      <c r="AS100" s="198"/>
      <c r="AT100" s="640"/>
      <c r="AU100" s="640"/>
      <c r="AV100" s="640"/>
      <c r="AW100" s="640"/>
      <c r="AX100" s="211"/>
      <c r="AY100" s="198"/>
      <c r="AZ100" s="640"/>
      <c r="BA100" s="211"/>
      <c r="BB100" s="198"/>
      <c r="BC100" s="640"/>
      <c r="BD100" s="211"/>
      <c r="BE100" s="198"/>
      <c r="BF100" s="640"/>
      <c r="BG100" s="211"/>
      <c r="BH100" s="198"/>
      <c r="BI100" s="640"/>
      <c r="BJ100" s="211"/>
      <c r="BK100" s="198"/>
      <c r="BL100" s="640"/>
      <c r="BM100" s="211"/>
      <c r="BN100" s="198"/>
      <c r="BO100" s="640"/>
      <c r="BP100" s="211"/>
      <c r="BQ100" s="198"/>
      <c r="BR100" s="640"/>
      <c r="BS100" s="211"/>
      <c r="BT100" s="198"/>
      <c r="BU100" s="640"/>
      <c r="BV100" s="211"/>
      <c r="BW100" s="198"/>
      <c r="BX100" s="640"/>
      <c r="BY100" s="211"/>
      <c r="BZ100" s="198"/>
      <c r="CA100" s="640"/>
      <c r="CB100" s="211"/>
      <c r="CC100" s="198"/>
      <c r="CD100" s="640"/>
      <c r="CE100" s="211"/>
      <c r="CF100" s="198"/>
      <c r="CG100" s="640"/>
      <c r="CH100" s="211"/>
      <c r="CI100" s="198"/>
      <c r="CJ100" s="640"/>
      <c r="CK100" s="211"/>
      <c r="CL100" s="198"/>
      <c r="CM100" s="640"/>
      <c r="CN100" s="211"/>
      <c r="CO100" s="198"/>
      <c r="CP100" s="640"/>
      <c r="CQ100" s="139"/>
      <c r="CR100" s="233"/>
      <c r="CS100" s="68"/>
    </row>
    <row r="101" spans="1:127" ht="65.25" customHeight="1">
      <c r="A101" s="715" t="s">
        <v>241</v>
      </c>
      <c r="B101" s="96" t="s">
        <v>242</v>
      </c>
      <c r="C101" s="174">
        <v>2</v>
      </c>
      <c r="D101" s="103" t="s">
        <v>74</v>
      </c>
      <c r="E101" s="146"/>
      <c r="F101" s="633">
        <v>2</v>
      </c>
      <c r="G101" s="632" t="s">
        <v>74</v>
      </c>
      <c r="H101" s="289"/>
      <c r="I101" s="633"/>
      <c r="J101" s="632"/>
      <c r="K101" s="289"/>
      <c r="L101" s="633"/>
      <c r="M101" s="632"/>
      <c r="N101" s="289"/>
      <c r="O101" s="633"/>
      <c r="P101" s="632"/>
      <c r="Q101" s="289"/>
      <c r="R101" s="633">
        <v>2</v>
      </c>
      <c r="S101" s="632" t="s">
        <v>73</v>
      </c>
      <c r="T101" s="433"/>
      <c r="U101" s="720">
        <v>5</v>
      </c>
      <c r="V101" s="632" t="s">
        <v>74</v>
      </c>
      <c r="W101" s="433"/>
      <c r="X101" s="633">
        <v>3</v>
      </c>
      <c r="Y101" s="632" t="s">
        <v>73</v>
      </c>
      <c r="Z101" s="289"/>
      <c r="AA101" s="633"/>
      <c r="AB101" s="632"/>
      <c r="AC101" s="289"/>
      <c r="AD101" s="633"/>
      <c r="AE101" s="632"/>
      <c r="AF101" s="108"/>
      <c r="AG101" s="39">
        <v>5</v>
      </c>
      <c r="AH101" s="632" t="s">
        <v>74</v>
      </c>
      <c r="AI101" s="190"/>
      <c r="AJ101" s="703">
        <v>3</v>
      </c>
      <c r="AK101" s="632" t="s">
        <v>74</v>
      </c>
      <c r="AL101" s="289"/>
      <c r="AM101" s="633">
        <v>1</v>
      </c>
      <c r="AN101" s="632" t="s">
        <v>73</v>
      </c>
      <c r="AO101" s="289"/>
      <c r="AP101" s="633"/>
      <c r="AQ101" s="632"/>
      <c r="AR101" s="289"/>
      <c r="AS101" s="633">
        <v>1</v>
      </c>
      <c r="AT101" s="632" t="s">
        <v>73</v>
      </c>
      <c r="AU101" s="632"/>
      <c r="AV101" s="632">
        <v>3</v>
      </c>
      <c r="AW101" s="632" t="s">
        <v>73</v>
      </c>
      <c r="AX101" s="289"/>
      <c r="AY101" s="633"/>
      <c r="AZ101" s="632"/>
      <c r="BA101" s="289"/>
      <c r="BB101" s="633">
        <v>1</v>
      </c>
      <c r="BC101" s="632" t="s">
        <v>73</v>
      </c>
      <c r="BD101" s="289"/>
      <c r="BE101" s="633"/>
      <c r="BF101" s="632"/>
      <c r="BG101" s="289"/>
      <c r="BH101" s="633"/>
      <c r="BI101" s="632"/>
      <c r="BJ101" s="289"/>
      <c r="BK101" s="633">
        <v>3</v>
      </c>
      <c r="BL101" s="632" t="s">
        <v>74</v>
      </c>
      <c r="BM101" s="289"/>
      <c r="BN101" s="633">
        <v>3</v>
      </c>
      <c r="BO101" s="632" t="s">
        <v>74</v>
      </c>
      <c r="BP101" s="289"/>
      <c r="BQ101" s="633">
        <v>1</v>
      </c>
      <c r="BR101" s="632" t="s">
        <v>73</v>
      </c>
      <c r="BS101" s="289"/>
      <c r="BT101" s="633"/>
      <c r="BU101" s="632"/>
      <c r="BV101" s="289"/>
      <c r="BW101" s="633"/>
      <c r="BX101" s="632"/>
      <c r="BY101" s="289"/>
      <c r="BZ101" s="633"/>
      <c r="CA101" s="632"/>
      <c r="CB101" s="289"/>
      <c r="CC101" s="633"/>
      <c r="CD101" s="632"/>
      <c r="CE101" s="289"/>
      <c r="CF101" s="633"/>
      <c r="CG101" s="632"/>
      <c r="CH101" s="289"/>
      <c r="CI101" s="633"/>
      <c r="CJ101" s="632"/>
      <c r="CK101" s="289"/>
      <c r="CL101" s="633"/>
      <c r="CM101" s="632"/>
      <c r="CN101" s="289"/>
      <c r="CO101" s="633"/>
      <c r="CP101" s="632"/>
      <c r="CQ101" s="190"/>
      <c r="CR101" s="233"/>
      <c r="CS101" s="68"/>
    </row>
    <row r="102" spans="1:127" ht="65.25" customHeight="1">
      <c r="A102" s="715" t="s">
        <v>243</v>
      </c>
      <c r="B102" s="672" t="s">
        <v>244</v>
      </c>
      <c r="C102" s="174">
        <v>4</v>
      </c>
      <c r="D102" s="103" t="s">
        <v>74</v>
      </c>
      <c r="E102" s="146"/>
      <c r="F102" s="633">
        <v>4</v>
      </c>
      <c r="G102" s="632" t="s">
        <v>74</v>
      </c>
      <c r="H102" s="146"/>
      <c r="I102" s="633">
        <v>3</v>
      </c>
      <c r="J102" s="632" t="s">
        <v>74</v>
      </c>
      <c r="K102" s="289"/>
      <c r="L102" s="633">
        <v>5</v>
      </c>
      <c r="M102" s="632" t="s">
        <v>74</v>
      </c>
      <c r="N102" s="289"/>
      <c r="O102" s="633" t="s">
        <v>74</v>
      </c>
      <c r="P102" s="632" t="s">
        <v>74</v>
      </c>
      <c r="Q102" s="289"/>
      <c r="R102" s="633">
        <v>2</v>
      </c>
      <c r="S102" s="632" t="s">
        <v>73</v>
      </c>
      <c r="T102" s="433"/>
      <c r="U102" s="720">
        <v>5</v>
      </c>
      <c r="V102" s="632" t="s">
        <v>74</v>
      </c>
      <c r="W102" s="433"/>
      <c r="X102" s="633">
        <v>3</v>
      </c>
      <c r="Y102" s="632" t="s">
        <v>73</v>
      </c>
      <c r="Z102" s="289"/>
      <c r="AA102" s="633">
        <v>2</v>
      </c>
      <c r="AB102" s="632" t="s">
        <v>73</v>
      </c>
      <c r="AC102" s="289"/>
      <c r="AD102" s="633"/>
      <c r="AE102" s="632"/>
      <c r="AF102" s="108"/>
      <c r="AG102" s="39">
        <v>5</v>
      </c>
      <c r="AH102" s="632" t="s">
        <v>74</v>
      </c>
      <c r="AI102" s="190"/>
      <c r="AJ102" s="703">
        <v>5</v>
      </c>
      <c r="AK102" s="632" t="s">
        <v>74</v>
      </c>
      <c r="AL102" s="289"/>
      <c r="AM102" s="633">
        <v>5</v>
      </c>
      <c r="AN102" s="632" t="s">
        <v>74</v>
      </c>
      <c r="AO102" s="289"/>
      <c r="AP102" s="633"/>
      <c r="AQ102" s="632"/>
      <c r="AR102" s="289"/>
      <c r="AS102" s="633">
        <v>3</v>
      </c>
      <c r="AT102" s="632" t="s">
        <v>74</v>
      </c>
      <c r="AU102" s="632"/>
      <c r="AV102" s="632">
        <v>5</v>
      </c>
      <c r="AW102" s="632" t="s">
        <v>74</v>
      </c>
      <c r="AX102" s="289"/>
      <c r="AY102" s="633"/>
      <c r="AZ102" s="632"/>
      <c r="BA102" s="289"/>
      <c r="BB102" s="633">
        <v>3</v>
      </c>
      <c r="BC102" s="632" t="s">
        <v>73</v>
      </c>
      <c r="BD102" s="289"/>
      <c r="BE102" s="633"/>
      <c r="BF102" s="632"/>
      <c r="BG102" s="289"/>
      <c r="BH102" s="633">
        <v>3</v>
      </c>
      <c r="BI102" s="632" t="s">
        <v>74</v>
      </c>
      <c r="BJ102" s="289"/>
      <c r="BK102" s="633">
        <v>3</v>
      </c>
      <c r="BL102" s="632" t="s">
        <v>74</v>
      </c>
      <c r="BM102" s="289"/>
      <c r="BN102" s="633">
        <v>3</v>
      </c>
      <c r="BO102" s="632" t="s">
        <v>74</v>
      </c>
      <c r="BP102" s="289"/>
      <c r="BQ102" s="633">
        <v>2</v>
      </c>
      <c r="BR102" s="632" t="s">
        <v>73</v>
      </c>
      <c r="BS102" s="289"/>
      <c r="BT102" s="154">
        <v>3</v>
      </c>
      <c r="BU102" s="632" t="s">
        <v>74</v>
      </c>
      <c r="BV102" s="289"/>
      <c r="BW102" s="633">
        <v>3</v>
      </c>
      <c r="BX102" s="632" t="s">
        <v>74</v>
      </c>
      <c r="BY102" s="289"/>
      <c r="BZ102" s="633"/>
      <c r="CA102" s="632"/>
      <c r="CB102" s="289"/>
      <c r="CC102" s="633">
        <v>3</v>
      </c>
      <c r="CD102" s="632" t="s">
        <v>73</v>
      </c>
      <c r="CE102" s="289"/>
      <c r="CF102" s="633"/>
      <c r="CG102" s="632"/>
      <c r="CH102" s="289"/>
      <c r="CI102" s="633"/>
      <c r="CJ102" s="632"/>
      <c r="CK102" s="289"/>
      <c r="CL102" s="633"/>
      <c r="CM102" s="632"/>
      <c r="CN102" s="289"/>
      <c r="CO102" s="633"/>
      <c r="CP102" s="632"/>
      <c r="CQ102" s="190"/>
      <c r="CR102" s="233"/>
      <c r="CS102" s="68"/>
    </row>
    <row r="103" spans="1:127" ht="65.25" customHeight="1">
      <c r="A103" s="715" t="s">
        <v>245</v>
      </c>
      <c r="B103" s="672" t="s">
        <v>246</v>
      </c>
      <c r="C103" s="174">
        <v>1</v>
      </c>
      <c r="D103" s="103" t="s">
        <v>73</v>
      </c>
      <c r="E103" s="146"/>
      <c r="F103" s="633">
        <v>1</v>
      </c>
      <c r="G103" s="632" t="s">
        <v>73</v>
      </c>
      <c r="H103" s="289"/>
      <c r="I103" s="633"/>
      <c r="J103" s="632"/>
      <c r="K103" s="289"/>
      <c r="L103" s="633"/>
      <c r="M103" s="632"/>
      <c r="N103" s="289"/>
      <c r="O103" s="633"/>
      <c r="P103" s="632"/>
      <c r="Q103" s="289"/>
      <c r="R103" s="633">
        <v>3</v>
      </c>
      <c r="S103" s="632" t="s">
        <v>73</v>
      </c>
      <c r="T103" s="433"/>
      <c r="U103" s="720">
        <v>5</v>
      </c>
      <c r="V103" s="632" t="s">
        <v>74</v>
      </c>
      <c r="W103" s="433"/>
      <c r="X103" s="633">
        <v>5</v>
      </c>
      <c r="Y103" s="632" t="s">
        <v>74</v>
      </c>
      <c r="Z103" s="289"/>
      <c r="AA103" s="633">
        <v>2</v>
      </c>
      <c r="AB103" s="632" t="s">
        <v>73</v>
      </c>
      <c r="AC103" s="289"/>
      <c r="AD103" s="633"/>
      <c r="AE103" s="632"/>
      <c r="AF103" s="108"/>
      <c r="AG103" s="39">
        <v>5</v>
      </c>
      <c r="AH103" s="632" t="s">
        <v>74</v>
      </c>
      <c r="AI103" s="190"/>
      <c r="AJ103" s="703"/>
      <c r="AK103" s="632"/>
      <c r="AL103" s="289"/>
      <c r="AM103" s="633"/>
      <c r="AN103" s="632"/>
      <c r="AO103" s="289"/>
      <c r="AP103" s="633"/>
      <c r="AQ103" s="632"/>
      <c r="AR103" s="289"/>
      <c r="AS103" s="633"/>
      <c r="AT103" s="632"/>
      <c r="AU103" s="632"/>
      <c r="AV103" s="632">
        <v>3</v>
      </c>
      <c r="AW103" s="632" t="s">
        <v>74</v>
      </c>
      <c r="AX103" s="289"/>
      <c r="AY103" s="633"/>
      <c r="AZ103" s="632"/>
      <c r="BA103" s="289"/>
      <c r="BB103" s="633">
        <v>1</v>
      </c>
      <c r="BC103" s="632" t="s">
        <v>73</v>
      </c>
      <c r="BD103" s="289"/>
      <c r="BE103" s="633"/>
      <c r="BF103" s="632"/>
      <c r="BG103" s="289"/>
      <c r="BH103" s="633">
        <v>1</v>
      </c>
      <c r="BI103" s="632" t="s">
        <v>73</v>
      </c>
      <c r="BJ103" s="289"/>
      <c r="BK103" s="633"/>
      <c r="BL103" s="632"/>
      <c r="BM103" s="289"/>
      <c r="BN103" s="633"/>
      <c r="BO103" s="632"/>
      <c r="BP103" s="289"/>
      <c r="BQ103" s="633">
        <v>1</v>
      </c>
      <c r="BR103" s="632" t="s">
        <v>73</v>
      </c>
      <c r="BS103" s="289"/>
      <c r="BT103" s="633"/>
      <c r="BU103" s="632"/>
      <c r="BV103" s="289"/>
      <c r="BW103" s="633"/>
      <c r="BX103" s="632"/>
      <c r="BY103" s="289"/>
      <c r="BZ103" s="633"/>
      <c r="CA103" s="431"/>
      <c r="CB103" s="130"/>
      <c r="CC103" s="154">
        <v>3</v>
      </c>
      <c r="CD103" s="431" t="s">
        <v>73</v>
      </c>
      <c r="CE103" s="130"/>
      <c r="CF103" s="154"/>
      <c r="CG103" s="431"/>
      <c r="CH103" s="130"/>
      <c r="CI103" s="154"/>
      <c r="CJ103" s="431"/>
      <c r="CK103" s="130"/>
      <c r="CL103" s="154">
        <v>3</v>
      </c>
      <c r="CM103" s="431" t="s">
        <v>73</v>
      </c>
      <c r="CN103" s="130"/>
      <c r="CO103" s="154">
        <v>3</v>
      </c>
      <c r="CP103" s="431" t="s">
        <v>73</v>
      </c>
      <c r="CQ103" s="190"/>
      <c r="CR103" s="233"/>
      <c r="CS103" s="68"/>
    </row>
    <row r="104" spans="1:127" ht="17.25" customHeight="1">
      <c r="A104" s="68"/>
      <c r="B104" s="701" t="s">
        <v>247</v>
      </c>
      <c r="C104" s="291"/>
      <c r="D104" s="619"/>
      <c r="E104" s="568"/>
      <c r="F104" s="611"/>
      <c r="G104" s="78"/>
      <c r="H104" s="631"/>
      <c r="I104" s="611"/>
      <c r="J104" s="78"/>
      <c r="K104" s="631"/>
      <c r="L104" s="611"/>
      <c r="M104" s="78"/>
      <c r="N104" s="631"/>
      <c r="O104" s="611"/>
      <c r="P104" s="78"/>
      <c r="Q104" s="631"/>
      <c r="R104" s="611"/>
      <c r="S104" s="78"/>
      <c r="T104" s="490"/>
      <c r="U104" s="204"/>
      <c r="V104" s="78"/>
      <c r="W104" s="490"/>
      <c r="X104" s="611"/>
      <c r="Y104" s="78"/>
      <c r="Z104" s="631"/>
      <c r="AA104" s="611"/>
      <c r="AB104" s="78"/>
      <c r="AC104" s="631"/>
      <c r="AD104" s="611"/>
      <c r="AE104" s="78"/>
      <c r="AF104" s="30"/>
      <c r="AG104" s="282"/>
      <c r="AH104" s="78"/>
      <c r="AI104" s="242"/>
      <c r="AJ104" s="282"/>
      <c r="AK104" s="78"/>
      <c r="AL104" s="631"/>
      <c r="AM104" s="611"/>
      <c r="AN104" s="78"/>
      <c r="AO104" s="631"/>
      <c r="AP104" s="611"/>
      <c r="AQ104" s="78"/>
      <c r="AR104" s="631"/>
      <c r="AS104" s="611"/>
      <c r="AT104" s="78"/>
      <c r="AU104" s="78"/>
      <c r="AV104" s="78"/>
      <c r="AW104" s="78"/>
      <c r="AX104" s="631"/>
      <c r="AY104" s="611"/>
      <c r="AZ104" s="78"/>
      <c r="BA104" s="631"/>
      <c r="BB104" s="611"/>
      <c r="BC104" s="78"/>
      <c r="BD104" s="631"/>
      <c r="BE104" s="611"/>
      <c r="BF104" s="78"/>
      <c r="BG104" s="631"/>
      <c r="BH104" s="611"/>
      <c r="BI104" s="78"/>
      <c r="BJ104" s="631"/>
      <c r="BK104" s="611"/>
      <c r="BL104" s="78"/>
      <c r="BM104" s="631"/>
      <c r="BN104" s="611"/>
      <c r="BO104" s="78"/>
      <c r="BP104" s="631"/>
      <c r="BQ104" s="611"/>
      <c r="BR104" s="78"/>
      <c r="BS104" s="631"/>
      <c r="BT104" s="611"/>
      <c r="BU104" s="78"/>
      <c r="BV104" s="631"/>
      <c r="BW104" s="611"/>
      <c r="BX104" s="78"/>
      <c r="BY104" s="631"/>
      <c r="BZ104" s="611"/>
      <c r="CA104" s="78"/>
      <c r="CB104" s="631"/>
      <c r="CC104" s="611"/>
      <c r="CD104" s="78"/>
      <c r="CE104" s="631"/>
      <c r="CF104" s="611"/>
      <c r="CG104" s="78"/>
      <c r="CH104" s="631"/>
      <c r="CI104" s="611"/>
      <c r="CJ104" s="78"/>
      <c r="CK104" s="631"/>
      <c r="CL104" s="611"/>
      <c r="CM104" s="78"/>
      <c r="CN104" s="631"/>
      <c r="CO104" s="611"/>
      <c r="CP104" s="78"/>
      <c r="CQ104" s="242"/>
      <c r="CR104" s="233"/>
      <c r="CS104" s="68"/>
    </row>
    <row r="105" spans="1:127" ht="29.25" customHeight="1">
      <c r="A105" s="68"/>
      <c r="B105" s="414" t="s">
        <v>248</v>
      </c>
      <c r="C105" s="244"/>
      <c r="D105" s="607"/>
      <c r="E105" s="628"/>
      <c r="F105" s="261"/>
      <c r="G105" s="73"/>
      <c r="H105" s="172"/>
      <c r="I105" s="261"/>
      <c r="J105" s="73"/>
      <c r="K105" s="172"/>
      <c r="L105" s="261"/>
      <c r="M105" s="73"/>
      <c r="N105" s="172"/>
      <c r="O105" s="261"/>
      <c r="P105" s="73"/>
      <c r="Q105" s="172"/>
      <c r="R105" s="261"/>
      <c r="S105" s="73"/>
      <c r="T105" s="499"/>
      <c r="U105" s="288"/>
      <c r="V105" s="73"/>
      <c r="W105" s="499"/>
      <c r="X105" s="261"/>
      <c r="Y105" s="73"/>
      <c r="Z105" s="172"/>
      <c r="AA105" s="261"/>
      <c r="AB105" s="73"/>
      <c r="AC105" s="172"/>
      <c r="AD105" s="261"/>
      <c r="AE105" s="73"/>
      <c r="AF105" s="257"/>
      <c r="AG105" s="167"/>
      <c r="AH105" s="73"/>
      <c r="AI105" s="248"/>
      <c r="AJ105" s="167"/>
      <c r="AK105" s="73"/>
      <c r="AL105" s="172"/>
      <c r="AM105" s="261"/>
      <c r="AN105" s="73"/>
      <c r="AO105" s="172"/>
      <c r="AP105" s="261"/>
      <c r="AQ105" s="73"/>
      <c r="AR105" s="172"/>
      <c r="AS105" s="261"/>
      <c r="AT105" s="73"/>
      <c r="AU105" s="73"/>
      <c r="AV105" s="73"/>
      <c r="AW105" s="73"/>
      <c r="AX105" s="172"/>
      <c r="AY105" s="261"/>
      <c r="AZ105" s="73"/>
      <c r="BA105" s="172"/>
      <c r="BB105" s="261"/>
      <c r="BC105" s="73"/>
      <c r="BD105" s="172"/>
      <c r="BE105" s="261"/>
      <c r="BF105" s="73"/>
      <c r="BG105" s="172"/>
      <c r="BH105" s="261"/>
      <c r="BI105" s="73"/>
      <c r="BJ105" s="172"/>
      <c r="BK105" s="261"/>
      <c r="BL105" s="73"/>
      <c r="BM105" s="172"/>
      <c r="BN105" s="261"/>
      <c r="BO105" s="73"/>
      <c r="BP105" s="172"/>
      <c r="BQ105" s="261"/>
      <c r="BR105" s="73"/>
      <c r="BS105" s="172"/>
      <c r="BT105" s="261"/>
      <c r="BU105" s="73"/>
      <c r="BV105" s="172"/>
      <c r="BW105" s="261"/>
      <c r="BX105" s="73"/>
      <c r="BY105" s="172"/>
      <c r="BZ105" s="261"/>
      <c r="CA105" s="73"/>
      <c r="CB105" s="172"/>
      <c r="CC105" s="261"/>
      <c r="CD105" s="73"/>
      <c r="CE105" s="172"/>
      <c r="CF105" s="261"/>
      <c r="CG105" s="73"/>
      <c r="CH105" s="172"/>
      <c r="CI105" s="261"/>
      <c r="CJ105" s="73"/>
      <c r="CK105" s="172"/>
      <c r="CL105" s="261"/>
      <c r="CM105" s="73"/>
      <c r="CN105" s="172"/>
      <c r="CO105" s="261"/>
      <c r="CP105" s="73"/>
      <c r="CQ105" s="248"/>
      <c r="CR105" s="233"/>
      <c r="CS105" s="68"/>
    </row>
    <row r="106" spans="1:127" ht="65.25" customHeight="1">
      <c r="A106" s="715" t="s">
        <v>249</v>
      </c>
      <c r="B106" s="96" t="s">
        <v>250</v>
      </c>
      <c r="C106" s="174"/>
      <c r="D106" s="103"/>
      <c r="E106" s="146"/>
      <c r="F106" s="633"/>
      <c r="G106" s="632"/>
      <c r="H106" s="289"/>
      <c r="I106" s="633"/>
      <c r="J106" s="632"/>
      <c r="K106" s="289"/>
      <c r="L106" s="633"/>
      <c r="M106" s="632"/>
      <c r="N106" s="289"/>
      <c r="O106" s="633"/>
      <c r="P106" s="632"/>
      <c r="Q106" s="289"/>
      <c r="R106" s="633"/>
      <c r="S106" s="632"/>
      <c r="T106" s="433"/>
      <c r="U106" s="720"/>
      <c r="V106" s="632"/>
      <c r="W106" s="433"/>
      <c r="X106" s="633"/>
      <c r="Y106" s="632"/>
      <c r="Z106" s="289"/>
      <c r="AA106" s="633"/>
      <c r="AB106" s="632"/>
      <c r="AC106" s="289"/>
      <c r="AD106" s="633"/>
      <c r="AE106" s="632"/>
      <c r="AF106" s="108"/>
      <c r="AG106" s="39">
        <v>5</v>
      </c>
      <c r="AH106" s="632" t="s">
        <v>74</v>
      </c>
      <c r="AI106" s="190"/>
      <c r="AJ106" s="703"/>
      <c r="AK106" s="632"/>
      <c r="AL106" s="289"/>
      <c r="AM106" s="633"/>
      <c r="AN106" s="632"/>
      <c r="AO106" s="289"/>
      <c r="AP106" s="633"/>
      <c r="AQ106" s="632"/>
      <c r="AR106" s="289"/>
      <c r="AS106" s="633"/>
      <c r="AT106" s="632"/>
      <c r="AU106" s="632"/>
      <c r="AV106" s="632">
        <v>3</v>
      </c>
      <c r="AW106" s="632" t="s">
        <v>74</v>
      </c>
      <c r="AX106" s="289"/>
      <c r="AY106" s="633"/>
      <c r="AZ106" s="632"/>
      <c r="BA106" s="289"/>
      <c r="BB106" s="633">
        <v>2</v>
      </c>
      <c r="BC106" s="632" t="s">
        <v>73</v>
      </c>
      <c r="BD106" s="289"/>
      <c r="BE106" s="633"/>
      <c r="BF106" s="632"/>
      <c r="BG106" s="289"/>
      <c r="BH106" s="633">
        <v>1</v>
      </c>
      <c r="BI106" s="632" t="s">
        <v>73</v>
      </c>
      <c r="BJ106" s="289"/>
      <c r="BK106" s="633"/>
      <c r="BL106" s="632"/>
      <c r="BM106" s="289"/>
      <c r="BN106" s="633"/>
      <c r="BO106" s="632"/>
      <c r="BP106" s="289"/>
      <c r="BQ106" s="633">
        <v>1</v>
      </c>
      <c r="BR106" s="632" t="s">
        <v>73</v>
      </c>
      <c r="BS106" s="289"/>
      <c r="BT106" s="154">
        <v>3</v>
      </c>
      <c r="BU106" s="632" t="s">
        <v>74</v>
      </c>
      <c r="BV106" s="289"/>
      <c r="BW106" s="633">
        <v>3</v>
      </c>
      <c r="BX106" s="632" t="s">
        <v>74</v>
      </c>
      <c r="BY106" s="289"/>
      <c r="BZ106" s="633"/>
      <c r="CA106" s="431"/>
      <c r="CB106" s="130"/>
      <c r="CC106" s="154">
        <v>3</v>
      </c>
      <c r="CD106" s="431" t="s">
        <v>74</v>
      </c>
      <c r="CE106" s="130"/>
      <c r="CF106" s="154">
        <v>3</v>
      </c>
      <c r="CG106" s="431" t="s">
        <v>74</v>
      </c>
      <c r="CH106" s="130"/>
      <c r="CI106" s="154"/>
      <c r="CJ106" s="431"/>
      <c r="CK106" s="130"/>
      <c r="CL106" s="154"/>
      <c r="CM106" s="431"/>
      <c r="CN106" s="130"/>
      <c r="CO106" s="154">
        <v>3</v>
      </c>
      <c r="CP106" s="632" t="s">
        <v>74</v>
      </c>
      <c r="CQ106" s="190"/>
      <c r="CR106" s="233"/>
      <c r="CS106" s="68"/>
    </row>
    <row r="107" spans="1:127" ht="65.25" customHeight="1">
      <c r="A107" s="715" t="s">
        <v>251</v>
      </c>
      <c r="B107" s="96" t="s">
        <v>252</v>
      </c>
      <c r="C107" s="174">
        <v>4</v>
      </c>
      <c r="D107" s="103" t="s">
        <v>74</v>
      </c>
      <c r="E107" s="146"/>
      <c r="F107" s="633">
        <v>4</v>
      </c>
      <c r="G107" s="632" t="s">
        <v>74</v>
      </c>
      <c r="H107" s="146"/>
      <c r="I107" s="633"/>
      <c r="J107" s="632"/>
      <c r="K107" s="289"/>
      <c r="L107" s="633">
        <v>3</v>
      </c>
      <c r="M107" s="632" t="s">
        <v>73</v>
      </c>
      <c r="N107" s="289"/>
      <c r="O107" s="633"/>
      <c r="P107" s="632"/>
      <c r="Q107" s="289"/>
      <c r="R107" s="633">
        <v>3</v>
      </c>
      <c r="S107" s="632" t="s">
        <v>73</v>
      </c>
      <c r="T107" s="433"/>
      <c r="U107" s="720">
        <v>5</v>
      </c>
      <c r="V107" s="632" t="s">
        <v>74</v>
      </c>
      <c r="W107" s="433"/>
      <c r="X107" s="633"/>
      <c r="Y107" s="632"/>
      <c r="Z107" s="289"/>
      <c r="AA107" s="633">
        <v>1</v>
      </c>
      <c r="AB107" s="632" t="s">
        <v>73</v>
      </c>
      <c r="AC107" s="289"/>
      <c r="AD107" s="633"/>
      <c r="AE107" s="632"/>
      <c r="AF107" s="108"/>
      <c r="AG107" s="39">
        <v>5</v>
      </c>
      <c r="AH107" s="632" t="s">
        <v>74</v>
      </c>
      <c r="AI107" s="190"/>
      <c r="AJ107" s="703">
        <v>1</v>
      </c>
      <c r="AK107" s="632" t="s">
        <v>73</v>
      </c>
      <c r="AL107" s="289"/>
      <c r="AM107" s="633"/>
      <c r="AN107" s="632"/>
      <c r="AO107" s="289"/>
      <c r="AP107" s="633"/>
      <c r="AQ107" s="632"/>
      <c r="AR107" s="289"/>
      <c r="AS107" s="633">
        <v>3</v>
      </c>
      <c r="AT107" s="632" t="s">
        <v>74</v>
      </c>
      <c r="AU107" s="632"/>
      <c r="AV107" s="632">
        <v>5</v>
      </c>
      <c r="AW107" s="632" t="s">
        <v>74</v>
      </c>
      <c r="AX107" s="289"/>
      <c r="AY107" s="633"/>
      <c r="AZ107" s="632"/>
      <c r="BA107" s="289"/>
      <c r="BB107" s="633">
        <v>3</v>
      </c>
      <c r="BC107" s="632" t="s">
        <v>73</v>
      </c>
      <c r="BD107" s="289"/>
      <c r="BE107" s="633"/>
      <c r="BF107" s="632"/>
      <c r="BG107" s="289"/>
      <c r="BH107" s="633"/>
      <c r="BI107" s="632"/>
      <c r="BJ107" s="289"/>
      <c r="BK107" s="633"/>
      <c r="BL107" s="632"/>
      <c r="BM107" s="289"/>
      <c r="BN107" s="633"/>
      <c r="BO107" s="632"/>
      <c r="BP107" s="289"/>
      <c r="BQ107" s="633">
        <v>1</v>
      </c>
      <c r="BR107" s="632" t="s">
        <v>73</v>
      </c>
      <c r="BS107" s="289"/>
      <c r="BT107" s="633"/>
      <c r="BU107" s="632"/>
      <c r="BV107" s="289"/>
      <c r="BW107" s="633">
        <v>1</v>
      </c>
      <c r="BX107" s="632" t="s">
        <v>253</v>
      </c>
      <c r="BY107" s="289"/>
      <c r="BZ107" s="633"/>
      <c r="CA107" s="431"/>
      <c r="CB107" s="130"/>
      <c r="CC107" s="154">
        <v>3</v>
      </c>
      <c r="CD107" s="431" t="s">
        <v>74</v>
      </c>
      <c r="CE107" s="130"/>
      <c r="CF107" s="154"/>
      <c r="CG107" s="431"/>
      <c r="CH107" s="130"/>
      <c r="CI107" s="154">
        <v>3</v>
      </c>
      <c r="CJ107" s="431" t="s">
        <v>74</v>
      </c>
      <c r="CK107" s="130"/>
      <c r="CL107" s="154"/>
      <c r="CM107" s="431"/>
      <c r="CN107" s="130"/>
      <c r="CO107" s="154"/>
      <c r="CP107" s="632"/>
      <c r="CQ107" s="190"/>
      <c r="CR107" s="233"/>
      <c r="CS107" s="68"/>
    </row>
    <row r="108" spans="1:127" ht="65.25" customHeight="1">
      <c r="A108" s="715" t="s">
        <v>254</v>
      </c>
      <c r="B108" s="672" t="s">
        <v>255</v>
      </c>
      <c r="C108" s="174"/>
      <c r="D108" s="103"/>
      <c r="E108" s="146"/>
      <c r="F108" s="633"/>
      <c r="G108" s="632"/>
      <c r="H108" s="289"/>
      <c r="I108" s="633"/>
      <c r="J108" s="632"/>
      <c r="K108" s="289"/>
      <c r="L108" s="633"/>
      <c r="M108" s="632"/>
      <c r="N108" s="289"/>
      <c r="O108" s="633"/>
      <c r="P108" s="632"/>
      <c r="Q108" s="289"/>
      <c r="R108" s="633"/>
      <c r="S108" s="632"/>
      <c r="T108" s="433"/>
      <c r="U108" s="720"/>
      <c r="V108" s="632"/>
      <c r="W108" s="433"/>
      <c r="X108" s="633"/>
      <c r="Y108" s="632"/>
      <c r="Z108" s="289"/>
      <c r="AA108" s="633"/>
      <c r="AB108" s="632"/>
      <c r="AC108" s="289"/>
      <c r="AD108" s="633"/>
      <c r="AE108" s="632"/>
      <c r="AF108" s="108"/>
      <c r="AG108" s="39">
        <v>4</v>
      </c>
      <c r="AH108" s="632" t="s">
        <v>74</v>
      </c>
      <c r="AI108" s="190"/>
      <c r="AJ108" s="703">
        <v>1</v>
      </c>
      <c r="AK108" s="632" t="s">
        <v>73</v>
      </c>
      <c r="AL108" s="289"/>
      <c r="AM108" s="633"/>
      <c r="AN108" s="632"/>
      <c r="AO108" s="289"/>
      <c r="AP108" s="633"/>
      <c r="AQ108" s="632"/>
      <c r="AR108" s="289"/>
      <c r="AS108" s="633"/>
      <c r="AT108" s="632"/>
      <c r="AU108" s="632"/>
      <c r="AV108" s="632">
        <v>1</v>
      </c>
      <c r="AW108" s="632" t="s">
        <v>73</v>
      </c>
      <c r="AX108" s="289"/>
      <c r="AY108" s="633"/>
      <c r="AZ108" s="632"/>
      <c r="BA108" s="289"/>
      <c r="BB108" s="633">
        <v>1</v>
      </c>
      <c r="BC108" s="632" t="s">
        <v>73</v>
      </c>
      <c r="BD108" s="289"/>
      <c r="BE108" s="633"/>
      <c r="BF108" s="632"/>
      <c r="BG108" s="289"/>
      <c r="BH108" s="633">
        <v>1</v>
      </c>
      <c r="BI108" s="632" t="s">
        <v>73</v>
      </c>
      <c r="BJ108" s="289"/>
      <c r="BK108" s="633"/>
      <c r="BL108" s="632"/>
      <c r="BM108" s="289"/>
      <c r="BN108" s="633"/>
      <c r="BO108" s="632"/>
      <c r="BP108" s="289"/>
      <c r="BQ108" s="633">
        <v>1</v>
      </c>
      <c r="BR108" s="632" t="s">
        <v>73</v>
      </c>
      <c r="BS108" s="289"/>
      <c r="BT108" s="633"/>
      <c r="BU108" s="632"/>
      <c r="BV108" s="289"/>
      <c r="BW108" s="633">
        <v>1</v>
      </c>
      <c r="BX108" s="632" t="s">
        <v>73</v>
      </c>
      <c r="BY108" s="289"/>
      <c r="BZ108" s="633"/>
      <c r="CA108" s="632"/>
      <c r="CB108" s="289"/>
      <c r="CC108" s="633"/>
      <c r="CD108" s="632"/>
      <c r="CE108" s="289"/>
      <c r="CF108" s="633"/>
      <c r="CG108" s="632"/>
      <c r="CH108" s="289"/>
      <c r="CI108" s="633"/>
      <c r="CJ108" s="632"/>
      <c r="CK108" s="289"/>
      <c r="CL108" s="633"/>
      <c r="CM108" s="632"/>
      <c r="CN108" s="289"/>
      <c r="CO108" s="633"/>
      <c r="CP108" s="632"/>
      <c r="CQ108" s="190"/>
      <c r="CR108" s="233"/>
      <c r="CS108" s="68"/>
    </row>
    <row r="109" spans="1:127" ht="10.5" customHeight="1">
      <c r="A109" s="68"/>
      <c r="B109" s="232"/>
      <c r="C109" s="291"/>
      <c r="D109" s="619"/>
      <c r="E109" s="568"/>
      <c r="F109" s="611"/>
      <c r="G109" s="78"/>
      <c r="H109" s="631"/>
      <c r="I109" s="611"/>
      <c r="J109" s="78"/>
      <c r="K109" s="631"/>
      <c r="L109" s="611"/>
      <c r="M109" s="78"/>
      <c r="N109" s="631"/>
      <c r="O109" s="611"/>
      <c r="P109" s="78"/>
      <c r="Q109" s="631"/>
      <c r="R109" s="611"/>
      <c r="S109" s="78"/>
      <c r="T109" s="490"/>
      <c r="U109" s="204"/>
      <c r="V109" s="78"/>
      <c r="W109" s="490"/>
      <c r="X109" s="611"/>
      <c r="Y109" s="78"/>
      <c r="Z109" s="631"/>
      <c r="AA109" s="611"/>
      <c r="AB109" s="78"/>
      <c r="AC109" s="631"/>
      <c r="AD109" s="611"/>
      <c r="AE109" s="78"/>
      <c r="AF109" s="30"/>
      <c r="AG109" s="282"/>
      <c r="AH109" s="78"/>
      <c r="AI109" s="242"/>
      <c r="AJ109" s="282"/>
      <c r="AK109" s="78"/>
      <c r="AL109" s="631"/>
      <c r="AM109" s="611"/>
      <c r="AN109" s="78"/>
      <c r="AO109" s="631"/>
      <c r="AP109" s="611"/>
      <c r="AQ109" s="78"/>
      <c r="AR109" s="631"/>
      <c r="AS109" s="611"/>
      <c r="AT109" s="78"/>
      <c r="AU109" s="78"/>
      <c r="AV109" s="78"/>
      <c r="AW109" s="78"/>
      <c r="AX109" s="631"/>
      <c r="AY109" s="611"/>
      <c r="AZ109" s="78"/>
      <c r="BA109" s="631"/>
      <c r="BB109" s="611"/>
      <c r="BC109" s="78"/>
      <c r="BD109" s="631"/>
      <c r="BE109" s="611"/>
      <c r="BF109" s="78"/>
      <c r="BG109" s="631"/>
      <c r="BH109" s="611"/>
      <c r="BI109" s="78"/>
      <c r="BJ109" s="631"/>
      <c r="BK109" s="611"/>
      <c r="BL109" s="78"/>
      <c r="BM109" s="631"/>
      <c r="BN109" s="611"/>
      <c r="BO109" s="78"/>
      <c r="BP109" s="631"/>
      <c r="BQ109" s="611"/>
      <c r="BR109" s="78"/>
      <c r="BS109" s="631"/>
      <c r="BT109" s="611"/>
      <c r="BU109" s="78"/>
      <c r="BV109" s="631"/>
      <c r="BW109" s="611"/>
      <c r="BX109" s="78"/>
      <c r="BY109" s="631"/>
      <c r="BZ109" s="611"/>
      <c r="CA109" s="78"/>
      <c r="CB109" s="631"/>
      <c r="CC109" s="611"/>
      <c r="CD109" s="78"/>
      <c r="CE109" s="631"/>
      <c r="CF109" s="611"/>
      <c r="CG109" s="78"/>
      <c r="CH109" s="631"/>
      <c r="CI109" s="611"/>
      <c r="CJ109" s="78"/>
      <c r="CK109" s="631"/>
      <c r="CL109" s="611"/>
      <c r="CM109" s="78"/>
      <c r="CN109" s="631"/>
      <c r="CO109" s="611"/>
      <c r="CP109" s="78"/>
      <c r="CQ109" s="242"/>
      <c r="CR109" s="233"/>
      <c r="CS109" s="68"/>
    </row>
    <row r="110" spans="1:127" ht="9" customHeight="1">
      <c r="A110" s="68"/>
      <c r="B110" s="239"/>
      <c r="C110" s="534"/>
      <c r="D110" s="165"/>
      <c r="E110" s="638"/>
      <c r="F110" s="441"/>
      <c r="G110" s="252"/>
      <c r="H110" s="519"/>
      <c r="I110" s="441"/>
      <c r="J110" s="252"/>
      <c r="K110" s="519"/>
      <c r="L110" s="441"/>
      <c r="M110" s="252"/>
      <c r="N110" s="519"/>
      <c r="O110" s="441"/>
      <c r="P110" s="252"/>
      <c r="Q110" s="519"/>
      <c r="R110" s="441"/>
      <c r="S110" s="252"/>
      <c r="T110" s="517"/>
      <c r="U110" s="592"/>
      <c r="V110" s="252"/>
      <c r="W110" s="517"/>
      <c r="X110" s="441"/>
      <c r="Y110" s="252"/>
      <c r="Z110" s="519"/>
      <c r="AA110" s="441"/>
      <c r="AB110" s="252"/>
      <c r="AC110" s="519"/>
      <c r="AD110" s="441"/>
      <c r="AE110" s="252"/>
      <c r="AF110" s="707"/>
      <c r="AG110" s="250"/>
      <c r="AH110" s="252"/>
      <c r="AI110" s="557"/>
      <c r="AJ110" s="250"/>
      <c r="AK110" s="252"/>
      <c r="AL110" s="519"/>
      <c r="AM110" s="441"/>
      <c r="AN110" s="252"/>
      <c r="AO110" s="519"/>
      <c r="AP110" s="441"/>
      <c r="AQ110" s="252"/>
      <c r="AR110" s="519"/>
      <c r="AS110" s="441"/>
      <c r="AT110" s="252"/>
      <c r="AU110" s="252"/>
      <c r="AV110" s="252"/>
      <c r="AW110" s="252"/>
      <c r="AX110" s="519"/>
      <c r="AY110" s="441"/>
      <c r="AZ110" s="252"/>
      <c r="BA110" s="519"/>
      <c r="BB110" s="441"/>
      <c r="BC110" s="252"/>
      <c r="BD110" s="519"/>
      <c r="BE110" s="441"/>
      <c r="BF110" s="252"/>
      <c r="BG110" s="519"/>
      <c r="BH110" s="441"/>
      <c r="BI110" s="252"/>
      <c r="BJ110" s="519"/>
      <c r="BK110" s="441"/>
      <c r="BL110" s="252"/>
      <c r="BM110" s="519"/>
      <c r="BN110" s="441"/>
      <c r="BO110" s="252"/>
      <c r="BP110" s="519"/>
      <c r="BQ110" s="441"/>
      <c r="BR110" s="252"/>
      <c r="BS110" s="519"/>
      <c r="BT110" s="441"/>
      <c r="BU110" s="252"/>
      <c r="BV110" s="519"/>
      <c r="BW110" s="441"/>
      <c r="BX110" s="252"/>
      <c r="BY110" s="519"/>
      <c r="BZ110" s="441"/>
      <c r="CA110" s="252"/>
      <c r="CB110" s="519"/>
      <c r="CC110" s="441"/>
      <c r="CD110" s="252"/>
      <c r="CE110" s="519"/>
      <c r="CF110" s="441"/>
      <c r="CG110" s="252"/>
      <c r="CH110" s="519"/>
      <c r="CI110" s="441"/>
      <c r="CJ110" s="252"/>
      <c r="CK110" s="519"/>
      <c r="CL110" s="441"/>
      <c r="CM110" s="252"/>
      <c r="CN110" s="519"/>
      <c r="CO110" s="441"/>
      <c r="CP110" s="252"/>
      <c r="CQ110" s="557"/>
      <c r="CR110" s="233"/>
      <c r="CS110" s="68"/>
    </row>
    <row r="111" spans="1:127" ht="65.25" customHeight="1">
      <c r="A111" s="715"/>
      <c r="B111" s="711" t="s">
        <v>256</v>
      </c>
      <c r="C111" s="174"/>
      <c r="D111" s="103"/>
      <c r="E111" s="146"/>
      <c r="F111" s="633"/>
      <c r="G111" s="632"/>
      <c r="H111" s="289"/>
      <c r="I111" s="633"/>
      <c r="J111" s="632"/>
      <c r="K111" s="289"/>
      <c r="L111" s="633"/>
      <c r="M111" s="632"/>
      <c r="N111" s="289"/>
      <c r="O111" s="633"/>
      <c r="P111" s="632"/>
      <c r="Q111" s="289"/>
      <c r="R111" s="633"/>
      <c r="S111" s="632"/>
      <c r="T111" s="433"/>
      <c r="U111" s="720"/>
      <c r="V111" s="632"/>
      <c r="W111" s="433"/>
      <c r="X111" s="633"/>
      <c r="Y111" s="632"/>
      <c r="Z111" s="289"/>
      <c r="AA111" s="633"/>
      <c r="AB111" s="632"/>
      <c r="AC111" s="289"/>
      <c r="AD111" s="633"/>
      <c r="AE111" s="632"/>
      <c r="AF111" s="108"/>
      <c r="AG111" s="703"/>
      <c r="AH111" s="632"/>
      <c r="AI111" s="190"/>
      <c r="AJ111" s="703"/>
      <c r="AK111" s="632"/>
      <c r="AL111" s="289"/>
      <c r="AM111" s="633"/>
      <c r="AN111" s="632"/>
      <c r="AO111" s="289"/>
      <c r="AP111" s="633"/>
      <c r="AQ111" s="632"/>
      <c r="AR111" s="289"/>
      <c r="AS111" s="633"/>
      <c r="AT111" s="632"/>
      <c r="AU111" s="632"/>
      <c r="AV111" s="632"/>
      <c r="AW111" s="632"/>
      <c r="AX111" s="289"/>
      <c r="AY111" s="633"/>
      <c r="AZ111" s="632"/>
      <c r="BA111" s="289"/>
      <c r="BB111" s="633"/>
      <c r="BC111" s="632"/>
      <c r="BD111" s="289"/>
      <c r="BE111" s="633"/>
      <c r="BF111" s="632"/>
      <c r="BG111" s="289"/>
      <c r="BH111" s="633"/>
      <c r="BI111" s="632"/>
      <c r="BJ111" s="289"/>
      <c r="BK111" s="633"/>
      <c r="BL111" s="632"/>
      <c r="BM111" s="289"/>
      <c r="BN111" s="633"/>
      <c r="BO111" s="632"/>
      <c r="BP111" s="289"/>
      <c r="BQ111" s="633"/>
      <c r="BR111" s="632"/>
      <c r="BS111" s="289"/>
      <c r="BT111" s="633"/>
      <c r="BU111" s="632"/>
      <c r="BV111" s="289"/>
      <c r="BW111" s="633"/>
      <c r="BX111" s="632"/>
      <c r="BY111" s="289"/>
      <c r="BZ111" s="633"/>
      <c r="CA111" s="632"/>
      <c r="CB111" s="289"/>
      <c r="CC111" s="633"/>
      <c r="CD111" s="632"/>
      <c r="CE111" s="289"/>
      <c r="CF111" s="633"/>
      <c r="CG111" s="632"/>
      <c r="CH111" s="289"/>
      <c r="CI111" s="633"/>
      <c r="CJ111" s="632"/>
      <c r="CK111" s="289"/>
      <c r="CL111" s="633"/>
      <c r="CM111" s="632"/>
      <c r="CN111" s="289"/>
      <c r="CO111" s="633"/>
      <c r="CP111" s="632"/>
      <c r="CQ111" s="190"/>
      <c r="CR111" s="233"/>
      <c r="CS111" s="68"/>
    </row>
    <row r="112" spans="1:127" ht="65.25" customHeight="1">
      <c r="A112" s="715"/>
      <c r="B112" s="600" t="s">
        <v>257</v>
      </c>
      <c r="C112" s="174"/>
      <c r="D112" s="103"/>
      <c r="E112" s="146"/>
      <c r="F112" s="633"/>
      <c r="G112" s="632"/>
      <c r="H112" s="289"/>
      <c r="I112" s="633"/>
      <c r="J112" s="632"/>
      <c r="K112" s="289"/>
      <c r="L112" s="633"/>
      <c r="M112" s="632"/>
      <c r="N112" s="289"/>
      <c r="O112" s="633"/>
      <c r="P112" s="632"/>
      <c r="Q112" s="289"/>
      <c r="R112" s="633"/>
      <c r="S112" s="632"/>
      <c r="T112" s="433"/>
      <c r="U112" s="720"/>
      <c r="V112" s="632"/>
      <c r="W112" s="433"/>
      <c r="X112" s="633"/>
      <c r="Y112" s="632"/>
      <c r="Z112" s="289"/>
      <c r="AA112" s="633"/>
      <c r="AB112" s="632"/>
      <c r="AC112" s="289"/>
      <c r="AD112" s="633"/>
      <c r="AE112" s="632"/>
      <c r="AF112" s="108"/>
      <c r="AG112" s="703"/>
      <c r="AH112" s="632"/>
      <c r="AI112" s="190"/>
      <c r="AJ112" s="703"/>
      <c r="AK112" s="632"/>
      <c r="AL112" s="289"/>
      <c r="AM112" s="633"/>
      <c r="AN112" s="632"/>
      <c r="AO112" s="289"/>
      <c r="AP112" s="633"/>
      <c r="AQ112" s="632"/>
      <c r="AR112" s="289"/>
      <c r="AS112" s="633"/>
      <c r="AT112" s="632"/>
      <c r="AU112" s="632"/>
      <c r="AV112" s="632"/>
      <c r="AW112" s="632"/>
      <c r="AX112" s="289"/>
      <c r="AY112" s="633"/>
      <c r="AZ112" s="632"/>
      <c r="BA112" s="289"/>
      <c r="BB112" s="633"/>
      <c r="BC112" s="632"/>
      <c r="BD112" s="289"/>
      <c r="BE112" s="633"/>
      <c r="BF112" s="632"/>
      <c r="BG112" s="289"/>
      <c r="BH112" s="633"/>
      <c r="BI112" s="632"/>
      <c r="BJ112" s="289"/>
      <c r="BK112" s="633"/>
      <c r="BL112" s="632"/>
      <c r="BM112" s="289"/>
      <c r="BN112" s="633"/>
      <c r="BO112" s="632"/>
      <c r="BP112" s="289"/>
      <c r="BQ112" s="633"/>
      <c r="BR112" s="632"/>
      <c r="BS112" s="289"/>
      <c r="BT112" s="633"/>
      <c r="BU112" s="632"/>
      <c r="BV112" s="289"/>
      <c r="BW112" s="633"/>
      <c r="BX112" s="632"/>
      <c r="BY112" s="289"/>
      <c r="BZ112" s="633"/>
      <c r="CA112" s="632"/>
      <c r="CB112" s="289"/>
      <c r="CC112" s="633"/>
      <c r="CD112" s="632"/>
      <c r="CE112" s="289"/>
      <c r="CF112" s="633"/>
      <c r="CG112" s="632"/>
      <c r="CH112" s="289"/>
      <c r="CI112" s="633"/>
      <c r="CJ112" s="632"/>
      <c r="CK112" s="289"/>
      <c r="CL112" s="633"/>
      <c r="CM112" s="632"/>
      <c r="CN112" s="289"/>
      <c r="CO112" s="633"/>
      <c r="CP112" s="632"/>
      <c r="CQ112" s="190"/>
      <c r="CR112" s="233"/>
      <c r="CS112" s="68"/>
    </row>
    <row r="113" spans="1:97" ht="65.25" customHeight="1">
      <c r="A113" s="68"/>
      <c r="B113" s="289" t="s">
        <v>258</v>
      </c>
      <c r="C113" s="491"/>
      <c r="D113" s="462"/>
      <c r="E113" s="29"/>
      <c r="F113" s="621"/>
      <c r="G113" s="296"/>
      <c r="H113" s="258"/>
      <c r="I113" s="621"/>
      <c r="J113" s="296"/>
      <c r="K113" s="258"/>
      <c r="L113" s="621"/>
      <c r="M113" s="296"/>
      <c r="N113" s="258"/>
      <c r="O113" s="621"/>
      <c r="P113" s="296"/>
      <c r="Q113" s="258"/>
      <c r="R113" s="621"/>
      <c r="S113" s="296"/>
      <c r="T113" s="677"/>
      <c r="U113" s="27"/>
      <c r="V113" s="296"/>
      <c r="W113" s="677"/>
      <c r="X113" s="621"/>
      <c r="Y113" s="296"/>
      <c r="Z113" s="258"/>
      <c r="AA113" s="621"/>
      <c r="AB113" s="296"/>
      <c r="AC113" s="258"/>
      <c r="AD113" s="621"/>
      <c r="AE113" s="296"/>
      <c r="AF113" s="21"/>
      <c r="AG113" s="4"/>
      <c r="AH113" s="296"/>
      <c r="AI113" s="26"/>
      <c r="AJ113" s="4"/>
      <c r="AK113" s="296"/>
      <c r="AL113" s="258"/>
      <c r="AM113" s="621"/>
      <c r="AN113" s="296"/>
      <c r="AO113" s="258"/>
      <c r="AP113" s="633"/>
      <c r="AQ113" s="632"/>
      <c r="AR113" s="289"/>
      <c r="AS113" s="621"/>
      <c r="AT113" s="296"/>
      <c r="AU113" s="296"/>
      <c r="AV113" s="296"/>
      <c r="AW113" s="296"/>
      <c r="AX113" s="258"/>
      <c r="AY113" s="621"/>
      <c r="AZ113" s="296"/>
      <c r="BA113" s="258"/>
      <c r="BB113" s="621"/>
      <c r="BC113" s="296"/>
      <c r="BD113" s="258"/>
      <c r="BE113" s="633"/>
      <c r="BF113" s="632"/>
      <c r="BG113" s="289"/>
      <c r="BH113" s="621"/>
      <c r="BI113" s="296"/>
      <c r="BJ113" s="258"/>
      <c r="BK113" s="621"/>
      <c r="BL113" s="296"/>
      <c r="BM113" s="258"/>
      <c r="BN113" s="621"/>
      <c r="BO113" s="296"/>
      <c r="BP113" s="258"/>
      <c r="BQ113" s="633"/>
      <c r="BR113" s="632"/>
      <c r="BS113" s="289"/>
      <c r="BT113" s="633"/>
      <c r="BU113" s="632"/>
      <c r="BV113" s="289"/>
      <c r="BW113" s="633"/>
      <c r="BX113" s="632"/>
      <c r="BY113" s="289"/>
      <c r="BZ113" s="633"/>
      <c r="CA113" s="632"/>
      <c r="CB113" s="289"/>
      <c r="CC113" s="633"/>
      <c r="CD113" s="632"/>
      <c r="CE113" s="289"/>
      <c r="CF113" s="633"/>
      <c r="CG113" s="632"/>
      <c r="CH113" s="289"/>
      <c r="CI113" s="633"/>
      <c r="CJ113" s="632"/>
      <c r="CK113" s="289"/>
      <c r="CL113" s="633"/>
      <c r="CM113" s="632"/>
      <c r="CN113" s="289"/>
      <c r="CO113" s="633"/>
      <c r="CP113" s="632"/>
      <c r="CQ113" s="190"/>
      <c r="CR113" s="233"/>
      <c r="CS113" s="68"/>
    </row>
  </sheetData>
  <mergeCells count="38">
    <mergeCell ref="BW1:BY1"/>
    <mergeCell ref="C3:Q3"/>
    <mergeCell ref="R3:AI3"/>
    <mergeCell ref="AJ3:AL3"/>
    <mergeCell ref="AM3:BD3"/>
    <mergeCell ref="BE3:BP3"/>
    <mergeCell ref="BQ3:CQ3"/>
    <mergeCell ref="C5:E5"/>
    <mergeCell ref="F5:H5"/>
    <mergeCell ref="I5:K5"/>
    <mergeCell ref="L5:N5"/>
    <mergeCell ref="O5:Q5"/>
    <mergeCell ref="R5:T5"/>
    <mergeCell ref="U5:W5"/>
    <mergeCell ref="X5:Z5"/>
    <mergeCell ref="AA5:AC5"/>
    <mergeCell ref="AD5:AF5"/>
    <mergeCell ref="AG5:AI5"/>
    <mergeCell ref="AJ5:AL5"/>
    <mergeCell ref="AM5:AO5"/>
    <mergeCell ref="AP5:AR5"/>
    <mergeCell ref="AS5:AU5"/>
    <mergeCell ref="AV5:AX5"/>
    <mergeCell ref="AY5:BA5"/>
    <mergeCell ref="BB5:BD5"/>
    <mergeCell ref="BE5:BG5"/>
    <mergeCell ref="BH5:BJ5"/>
    <mergeCell ref="BK5:BM5"/>
    <mergeCell ref="BN5:BP5"/>
    <mergeCell ref="BQ5:BS5"/>
    <mergeCell ref="BT5:BV5"/>
    <mergeCell ref="BW5:BY5"/>
    <mergeCell ref="CO5:CQ5"/>
    <mergeCell ref="BZ5:CB5"/>
    <mergeCell ref="CC5:CE5"/>
    <mergeCell ref="CF5:CH5"/>
    <mergeCell ref="CI5:CK5"/>
    <mergeCell ref="CL5:CN5"/>
  </mergeCell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S113"/>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17.1640625" defaultRowHeight="12.75" customHeight="1" x14ac:dyDescent="0"/>
  <cols>
    <col min="1" max="1" width="10.5" customWidth="1"/>
    <col min="2" max="2" width="45.5" customWidth="1"/>
    <col min="3" max="23" width="3.1640625" customWidth="1"/>
    <col min="24" max="24" width="5.5" customWidth="1"/>
    <col min="25" max="25" width="8.1640625" customWidth="1"/>
  </cols>
  <sheetData>
    <row r="1" spans="1:149" ht="5.25" customHeight="1">
      <c r="A1" s="68"/>
      <c r="B1" s="68"/>
      <c r="C1" s="776"/>
      <c r="D1" s="776"/>
      <c r="E1" s="776"/>
      <c r="F1" s="68"/>
      <c r="G1" s="68"/>
      <c r="H1" s="68"/>
      <c r="I1" s="68"/>
      <c r="J1" s="68"/>
      <c r="K1" s="68"/>
      <c r="L1" s="68"/>
      <c r="M1" s="68"/>
      <c r="N1" s="68"/>
      <c r="O1" s="68"/>
      <c r="P1" s="68"/>
      <c r="Q1" s="68"/>
      <c r="R1" s="68"/>
      <c r="S1" s="68"/>
      <c r="T1" s="68"/>
      <c r="U1" s="68"/>
      <c r="V1" s="68"/>
      <c r="W1" s="475"/>
      <c r="X1" s="233"/>
      <c r="Y1" s="68"/>
    </row>
    <row r="2" spans="1:149" ht="5.25" customHeight="1">
      <c r="A2" s="68"/>
      <c r="B2" s="463"/>
      <c r="C2" s="463">
        <f t="shared" ref="C2:W2" si="0">COUNTA(C8:C108)</f>
        <v>13</v>
      </c>
      <c r="D2" s="463">
        <f t="shared" si="0"/>
        <v>13</v>
      </c>
      <c r="E2" s="463">
        <f t="shared" si="0"/>
        <v>0</v>
      </c>
      <c r="F2" s="463">
        <f t="shared" si="0"/>
        <v>72</v>
      </c>
      <c r="G2" s="463">
        <f t="shared" si="0"/>
        <v>72</v>
      </c>
      <c r="H2" s="463">
        <f t="shared" si="0"/>
        <v>0</v>
      </c>
      <c r="I2" s="463">
        <f t="shared" si="0"/>
        <v>47</v>
      </c>
      <c r="J2" s="463">
        <f t="shared" si="0"/>
        <v>47</v>
      </c>
      <c r="K2" s="463">
        <f t="shared" si="0"/>
        <v>0</v>
      </c>
      <c r="L2" s="463">
        <f t="shared" si="0"/>
        <v>77</v>
      </c>
      <c r="M2" s="463">
        <f t="shared" si="0"/>
        <v>77</v>
      </c>
      <c r="N2" s="463">
        <f t="shared" si="0"/>
        <v>0</v>
      </c>
      <c r="O2" s="463">
        <f t="shared" si="0"/>
        <v>70</v>
      </c>
      <c r="P2" s="463">
        <f t="shared" si="0"/>
        <v>70</v>
      </c>
      <c r="Q2" s="463">
        <f t="shared" si="0"/>
        <v>0</v>
      </c>
      <c r="R2" s="463">
        <f t="shared" si="0"/>
        <v>73</v>
      </c>
      <c r="S2" s="463">
        <f t="shared" si="0"/>
        <v>73</v>
      </c>
      <c r="T2" s="463">
        <f t="shared" si="0"/>
        <v>0</v>
      </c>
      <c r="U2" s="463">
        <f t="shared" si="0"/>
        <v>76</v>
      </c>
      <c r="V2" s="463">
        <f t="shared" si="0"/>
        <v>76</v>
      </c>
      <c r="W2" s="6">
        <f t="shared" si="0"/>
        <v>0</v>
      </c>
      <c r="X2" s="554"/>
      <c r="Y2" s="463"/>
    </row>
    <row r="3" spans="1:149" ht="70.5" customHeight="1">
      <c r="A3" s="68"/>
      <c r="B3" s="14" t="s">
        <v>344</v>
      </c>
      <c r="C3" s="825" t="s">
        <v>11</v>
      </c>
      <c r="D3" s="803"/>
      <c r="E3" s="803"/>
      <c r="F3" s="803"/>
      <c r="G3" s="803"/>
      <c r="H3" s="803"/>
      <c r="I3" s="803"/>
      <c r="J3" s="803"/>
      <c r="K3" s="803"/>
      <c r="L3" s="803"/>
      <c r="M3" s="803"/>
      <c r="N3" s="803"/>
      <c r="O3" s="803"/>
      <c r="P3" s="803"/>
      <c r="Q3" s="803"/>
      <c r="R3" s="803"/>
      <c r="S3" s="803"/>
      <c r="T3" s="803"/>
      <c r="U3" s="803"/>
      <c r="V3" s="803"/>
      <c r="W3" s="804"/>
      <c r="X3" s="238"/>
      <c r="Y3" s="280"/>
    </row>
    <row r="4" spans="1:149" ht="13.5" customHeight="1">
      <c r="A4" s="68"/>
      <c r="B4" s="632"/>
      <c r="C4" s="319">
        <v>1</v>
      </c>
      <c r="D4" s="319"/>
      <c r="E4" s="319"/>
      <c r="F4" s="252">
        <v>1</v>
      </c>
      <c r="G4" s="252"/>
      <c r="H4" s="252"/>
      <c r="I4" s="252">
        <v>1</v>
      </c>
      <c r="J4" s="252"/>
      <c r="K4" s="252"/>
      <c r="L4" s="252">
        <v>1</v>
      </c>
      <c r="M4" s="252"/>
      <c r="N4" s="252"/>
      <c r="O4" s="252">
        <v>1</v>
      </c>
      <c r="P4" s="252"/>
      <c r="Q4" s="252"/>
      <c r="R4" s="252">
        <v>1</v>
      </c>
      <c r="S4" s="252"/>
      <c r="T4" s="252"/>
      <c r="U4" s="252">
        <v>1</v>
      </c>
      <c r="V4" s="252"/>
      <c r="W4" s="557"/>
      <c r="X4" s="233"/>
      <c r="Y4" s="68"/>
    </row>
    <row r="5" spans="1:149" ht="25.5" customHeight="1">
      <c r="A5" s="630" t="s">
        <v>13</v>
      </c>
      <c r="B5" s="400" t="s">
        <v>339</v>
      </c>
      <c r="C5" s="729" t="s">
        <v>57</v>
      </c>
      <c r="D5" s="730"/>
      <c r="E5" s="730"/>
      <c r="F5" s="729" t="s">
        <v>58</v>
      </c>
      <c r="G5" s="730"/>
      <c r="H5" s="730"/>
      <c r="I5" s="729" t="s">
        <v>59</v>
      </c>
      <c r="J5" s="730"/>
      <c r="K5" s="730"/>
      <c r="L5" s="729" t="s">
        <v>60</v>
      </c>
      <c r="M5" s="730"/>
      <c r="N5" s="730"/>
      <c r="O5" s="729" t="s">
        <v>61</v>
      </c>
      <c r="P5" s="730"/>
      <c r="Q5" s="730"/>
      <c r="R5" s="729" t="s">
        <v>62</v>
      </c>
      <c r="S5" s="730"/>
      <c r="T5" s="730"/>
      <c r="U5" s="731" t="s">
        <v>63</v>
      </c>
      <c r="V5" s="730"/>
      <c r="W5" s="732"/>
      <c r="X5" s="554" t="s">
        <v>68</v>
      </c>
      <c r="Y5" s="170"/>
    </row>
    <row r="6" spans="1:149" ht="17.25" customHeight="1">
      <c r="A6" s="630"/>
      <c r="B6" s="409" t="s">
        <v>69</v>
      </c>
      <c r="C6" s="278"/>
      <c r="D6" s="596"/>
      <c r="E6" s="318"/>
      <c r="F6" s="278"/>
      <c r="G6" s="596"/>
      <c r="H6" s="318"/>
      <c r="I6" s="278"/>
      <c r="J6" s="596"/>
      <c r="K6" s="318"/>
      <c r="L6" s="278"/>
      <c r="M6" s="596"/>
      <c r="N6" s="318"/>
      <c r="O6" s="278"/>
      <c r="P6" s="596"/>
      <c r="Q6" s="318"/>
      <c r="R6" s="278"/>
      <c r="S6" s="596"/>
      <c r="T6" s="318"/>
      <c r="U6" s="278"/>
      <c r="V6" s="596"/>
      <c r="W6" s="654"/>
      <c r="X6" s="238"/>
      <c r="Y6" s="280"/>
    </row>
    <row r="7" spans="1:149" ht="29.25" customHeight="1">
      <c r="A7" s="306"/>
      <c r="B7" s="418" t="s">
        <v>70</v>
      </c>
      <c r="C7" s="483"/>
      <c r="D7" s="22"/>
      <c r="E7" s="623"/>
      <c r="F7" s="483"/>
      <c r="G7" s="22"/>
      <c r="H7" s="623"/>
      <c r="I7" s="483"/>
      <c r="J7" s="22"/>
      <c r="K7" s="623"/>
      <c r="L7" s="483"/>
      <c r="M7" s="22"/>
      <c r="N7" s="623"/>
      <c r="O7" s="483"/>
      <c r="P7" s="22"/>
      <c r="Q7" s="623"/>
      <c r="R7" s="483"/>
      <c r="S7" s="22"/>
      <c r="T7" s="623"/>
      <c r="U7" s="483"/>
      <c r="V7" s="22"/>
      <c r="W7" s="201"/>
      <c r="X7" s="563"/>
      <c r="Y7" s="598"/>
    </row>
    <row r="8" spans="1:149" ht="65.25" customHeight="1">
      <c r="A8" s="482" t="s">
        <v>71</v>
      </c>
      <c r="B8" s="293" t="s">
        <v>72</v>
      </c>
      <c r="C8" s="722"/>
      <c r="D8" s="584"/>
      <c r="E8" s="421"/>
      <c r="F8" s="722"/>
      <c r="G8" s="584"/>
      <c r="H8" s="421"/>
      <c r="I8" s="722"/>
      <c r="J8" s="584"/>
      <c r="K8" s="421"/>
      <c r="L8" s="722"/>
      <c r="M8" s="584"/>
      <c r="N8" s="421"/>
      <c r="O8" s="722"/>
      <c r="P8" s="584"/>
      <c r="Q8" s="421"/>
      <c r="R8" s="722"/>
      <c r="S8" s="584"/>
      <c r="T8" s="421"/>
      <c r="U8" s="692">
        <v>3</v>
      </c>
      <c r="V8" s="584" t="s">
        <v>74</v>
      </c>
      <c r="W8" s="214"/>
      <c r="X8" s="578"/>
      <c r="Y8" s="164"/>
    </row>
    <row r="9" spans="1:149" ht="59.25" customHeight="1">
      <c r="A9" s="715" t="s">
        <v>75</v>
      </c>
      <c r="B9" s="96" t="s">
        <v>76</v>
      </c>
      <c r="C9" s="633"/>
      <c r="D9" s="632"/>
      <c r="E9" s="289"/>
      <c r="F9" s="633"/>
      <c r="G9" s="632"/>
      <c r="H9" s="289"/>
      <c r="I9" s="633"/>
      <c r="J9" s="632"/>
      <c r="K9" s="289"/>
      <c r="L9" s="633">
        <v>1</v>
      </c>
      <c r="M9" s="632" t="s">
        <v>73</v>
      </c>
      <c r="N9" s="289"/>
      <c r="O9" s="633"/>
      <c r="P9" s="632"/>
      <c r="Q9" s="289"/>
      <c r="R9" s="633"/>
      <c r="S9" s="632"/>
      <c r="T9" s="289"/>
      <c r="U9" s="154">
        <v>3</v>
      </c>
      <c r="V9" s="632" t="s">
        <v>74</v>
      </c>
      <c r="W9" s="190"/>
      <c r="X9" s="233"/>
      <c r="Y9" s="68"/>
    </row>
    <row r="10" spans="1:149" ht="67.5" customHeight="1">
      <c r="A10" s="715" t="s">
        <v>77</v>
      </c>
      <c r="B10" s="301" t="s">
        <v>78</v>
      </c>
      <c r="C10" s="633"/>
      <c r="D10" s="632"/>
      <c r="E10" s="289"/>
      <c r="F10" s="633">
        <v>3</v>
      </c>
      <c r="G10" s="632" t="s">
        <v>74</v>
      </c>
      <c r="H10" s="289"/>
      <c r="I10" s="633"/>
      <c r="J10" s="632"/>
      <c r="K10" s="289"/>
      <c r="L10" s="633">
        <v>3</v>
      </c>
      <c r="M10" s="632" t="s">
        <v>74</v>
      </c>
      <c r="N10" s="289"/>
      <c r="O10" s="633">
        <v>5</v>
      </c>
      <c r="P10" s="632" t="s">
        <v>74</v>
      </c>
      <c r="Q10" s="289"/>
      <c r="R10" s="633">
        <v>5</v>
      </c>
      <c r="S10" s="632" t="s">
        <v>74</v>
      </c>
      <c r="T10" s="289"/>
      <c r="U10" s="154">
        <v>5</v>
      </c>
      <c r="V10" s="632" t="s">
        <v>74</v>
      </c>
      <c r="W10" s="190"/>
      <c r="X10" s="233"/>
      <c r="Y10" s="68"/>
    </row>
    <row r="11" spans="1:149" ht="65.25" customHeight="1">
      <c r="A11" s="715" t="s">
        <v>79</v>
      </c>
      <c r="B11" s="672" t="s">
        <v>80</v>
      </c>
      <c r="C11" s="633"/>
      <c r="D11" s="632"/>
      <c r="E11" s="289"/>
      <c r="F11" s="633">
        <v>3</v>
      </c>
      <c r="G11" s="632" t="s">
        <v>74</v>
      </c>
      <c r="H11" s="289"/>
      <c r="I11" s="633">
        <v>4</v>
      </c>
      <c r="J11" s="632" t="s">
        <v>74</v>
      </c>
      <c r="K11" s="289"/>
      <c r="L11" s="633">
        <v>3</v>
      </c>
      <c r="M11" s="632" t="s">
        <v>74</v>
      </c>
      <c r="N11" s="289"/>
      <c r="O11" s="633">
        <v>5</v>
      </c>
      <c r="P11" s="632" t="s">
        <v>74</v>
      </c>
      <c r="Q11" s="289"/>
      <c r="R11" s="633">
        <v>5</v>
      </c>
      <c r="S11" s="632" t="s">
        <v>74</v>
      </c>
      <c r="T11" s="289"/>
      <c r="U11" s="154">
        <v>5</v>
      </c>
      <c r="V11" s="632" t="s">
        <v>74</v>
      </c>
      <c r="W11" s="190"/>
      <c r="X11" s="233"/>
      <c r="Y11" s="68"/>
    </row>
    <row r="12" spans="1:149" ht="65.25" customHeight="1">
      <c r="A12" s="715" t="s">
        <v>81</v>
      </c>
      <c r="B12" s="672" t="s">
        <v>338</v>
      </c>
      <c r="C12" s="633">
        <v>1</v>
      </c>
      <c r="D12" s="632" t="s">
        <v>73</v>
      </c>
      <c r="E12" s="289"/>
      <c r="F12" s="633">
        <v>5</v>
      </c>
      <c r="G12" s="632" t="s">
        <v>74</v>
      </c>
      <c r="H12" s="289"/>
      <c r="I12" s="633">
        <v>3</v>
      </c>
      <c r="J12" s="632" t="s">
        <v>74</v>
      </c>
      <c r="K12" s="289"/>
      <c r="L12" s="633">
        <v>4</v>
      </c>
      <c r="M12" s="632" t="s">
        <v>74</v>
      </c>
      <c r="N12" s="289"/>
      <c r="O12" s="633">
        <v>4</v>
      </c>
      <c r="P12" s="632" t="s">
        <v>74</v>
      </c>
      <c r="Q12" s="289"/>
      <c r="R12" s="633">
        <v>5</v>
      </c>
      <c r="S12" s="632" t="s">
        <v>74</v>
      </c>
      <c r="T12" s="289"/>
      <c r="U12" s="154">
        <v>3</v>
      </c>
      <c r="V12" s="632" t="s">
        <v>74</v>
      </c>
      <c r="W12" s="190"/>
      <c r="X12" s="233"/>
      <c r="Y12" s="68"/>
    </row>
    <row r="13" spans="1:149" ht="65.25" customHeight="1">
      <c r="A13" s="715" t="s">
        <v>83</v>
      </c>
      <c r="B13" s="672" t="s">
        <v>84</v>
      </c>
      <c r="C13" s="633">
        <v>1</v>
      </c>
      <c r="D13" s="632" t="s">
        <v>73</v>
      </c>
      <c r="E13" s="289"/>
      <c r="F13" s="633">
        <v>1</v>
      </c>
      <c r="G13" s="632" t="s">
        <v>73</v>
      </c>
      <c r="H13" s="289"/>
      <c r="I13" s="633">
        <v>2</v>
      </c>
      <c r="J13" s="632" t="s">
        <v>73</v>
      </c>
      <c r="K13" s="289"/>
      <c r="L13" s="633">
        <v>4</v>
      </c>
      <c r="M13" s="632" t="s">
        <v>74</v>
      </c>
      <c r="N13" s="289"/>
      <c r="O13" s="633">
        <v>2</v>
      </c>
      <c r="P13" s="632" t="s">
        <v>73</v>
      </c>
      <c r="Q13" s="289"/>
      <c r="R13" s="633">
        <v>2</v>
      </c>
      <c r="S13" s="632" t="s">
        <v>73</v>
      </c>
      <c r="T13" s="289"/>
      <c r="U13" s="154">
        <v>3</v>
      </c>
      <c r="V13" s="632" t="s">
        <v>74</v>
      </c>
      <c r="W13" s="190"/>
      <c r="X13" s="233"/>
      <c r="Y13" s="68"/>
    </row>
    <row r="14" spans="1:149" ht="65.25" customHeight="1">
      <c r="A14" s="715" t="s">
        <v>85</v>
      </c>
      <c r="B14" s="672" t="s">
        <v>86</v>
      </c>
      <c r="C14" s="633"/>
      <c r="D14" s="632"/>
      <c r="E14" s="289"/>
      <c r="F14" s="633">
        <v>5</v>
      </c>
      <c r="G14" s="632" t="s">
        <v>74</v>
      </c>
      <c r="H14" s="289"/>
      <c r="I14" s="633">
        <v>3</v>
      </c>
      <c r="J14" s="632" t="s">
        <v>74</v>
      </c>
      <c r="K14" s="289"/>
      <c r="L14" s="633">
        <v>4</v>
      </c>
      <c r="M14" s="632" t="s">
        <v>74</v>
      </c>
      <c r="N14" s="289"/>
      <c r="O14" s="633">
        <v>2</v>
      </c>
      <c r="P14" s="632" t="s">
        <v>73</v>
      </c>
      <c r="Q14" s="289"/>
      <c r="R14" s="633">
        <v>3</v>
      </c>
      <c r="S14" s="632" t="s">
        <v>74</v>
      </c>
      <c r="T14" s="289"/>
      <c r="U14" s="154">
        <v>3</v>
      </c>
      <c r="V14" s="632" t="s">
        <v>74</v>
      </c>
      <c r="W14" s="190"/>
      <c r="X14" s="233"/>
      <c r="Y14" s="68"/>
    </row>
    <row r="15" spans="1:149" ht="65.25" customHeight="1">
      <c r="A15" s="715" t="s">
        <v>88</v>
      </c>
      <c r="B15" s="672" t="s">
        <v>89</v>
      </c>
      <c r="C15" s="633"/>
      <c r="D15" s="632"/>
      <c r="E15" s="289"/>
      <c r="F15" s="633">
        <v>3</v>
      </c>
      <c r="G15" s="632" t="s">
        <v>73</v>
      </c>
      <c r="H15" s="289"/>
      <c r="I15" s="633">
        <v>2</v>
      </c>
      <c r="J15" s="632" t="s">
        <v>73</v>
      </c>
      <c r="K15" s="289"/>
      <c r="L15" s="633">
        <v>1</v>
      </c>
      <c r="M15" s="632" t="s">
        <v>73</v>
      </c>
      <c r="N15" s="289"/>
      <c r="O15" s="633">
        <v>4</v>
      </c>
      <c r="P15" s="632" t="s">
        <v>74</v>
      </c>
      <c r="Q15" s="289"/>
      <c r="R15" s="633">
        <v>4</v>
      </c>
      <c r="S15" s="632" t="s">
        <v>74</v>
      </c>
      <c r="T15" s="289"/>
      <c r="U15" s="154">
        <v>3</v>
      </c>
      <c r="V15" s="632" t="s">
        <v>74</v>
      </c>
      <c r="W15" s="190"/>
      <c r="X15" s="233"/>
      <c r="Y15" s="68"/>
    </row>
    <row r="16" spans="1:149" ht="65.25" customHeight="1">
      <c r="A16" s="715" t="s">
        <v>90</v>
      </c>
      <c r="B16" s="301" t="s">
        <v>91</v>
      </c>
      <c r="C16" s="633">
        <v>1</v>
      </c>
      <c r="D16" s="632" t="s">
        <v>73</v>
      </c>
      <c r="E16" s="289"/>
      <c r="F16" s="633">
        <v>1</v>
      </c>
      <c r="G16" s="632" t="s">
        <v>73</v>
      </c>
      <c r="H16" s="289"/>
      <c r="I16" s="633">
        <v>1</v>
      </c>
      <c r="J16" s="632" t="s">
        <v>73</v>
      </c>
      <c r="K16" s="289"/>
      <c r="L16" s="633">
        <v>3</v>
      </c>
      <c r="M16" s="632" t="s">
        <v>74</v>
      </c>
      <c r="N16" s="289"/>
      <c r="O16" s="633">
        <v>2</v>
      </c>
      <c r="P16" s="632" t="s">
        <v>73</v>
      </c>
      <c r="Q16" s="289"/>
      <c r="R16" s="633">
        <v>2</v>
      </c>
      <c r="S16" s="632" t="s">
        <v>73</v>
      </c>
      <c r="T16" s="289"/>
      <c r="U16" s="154">
        <v>1</v>
      </c>
      <c r="V16" s="632" t="s">
        <v>73</v>
      </c>
      <c r="W16" s="190"/>
      <c r="X16" s="233"/>
      <c r="Y16" s="68"/>
    </row>
    <row r="17" spans="1:149" ht="65.25" customHeight="1">
      <c r="A17" s="715" t="s">
        <v>93</v>
      </c>
      <c r="B17" s="301" t="s">
        <v>94</v>
      </c>
      <c r="C17" s="633"/>
      <c r="D17" s="632"/>
      <c r="E17" s="289"/>
      <c r="F17" s="633">
        <v>4</v>
      </c>
      <c r="G17" s="632" t="s">
        <v>74</v>
      </c>
      <c r="H17" s="289"/>
      <c r="I17" s="633">
        <v>1</v>
      </c>
      <c r="J17" s="632" t="s">
        <v>73</v>
      </c>
      <c r="K17" s="289"/>
      <c r="L17" s="633"/>
      <c r="M17" s="632"/>
      <c r="N17" s="289"/>
      <c r="O17" s="633">
        <v>5</v>
      </c>
      <c r="P17" s="632" t="s">
        <v>74</v>
      </c>
      <c r="Q17" s="289"/>
      <c r="R17" s="633">
        <v>5</v>
      </c>
      <c r="S17" s="632" t="s">
        <v>74</v>
      </c>
      <c r="T17" s="289"/>
      <c r="U17" s="154">
        <v>5</v>
      </c>
      <c r="V17" s="632" t="s">
        <v>74</v>
      </c>
      <c r="W17" s="190"/>
      <c r="X17" s="233"/>
      <c r="Y17" s="68"/>
    </row>
    <row r="18" spans="1:149" ht="17.25" customHeight="1">
      <c r="A18" s="68"/>
      <c r="B18" s="155" t="s">
        <v>95</v>
      </c>
      <c r="C18" s="177"/>
      <c r="D18" s="142"/>
      <c r="E18" s="599"/>
      <c r="F18" s="177"/>
      <c r="G18" s="142"/>
      <c r="H18" s="599"/>
      <c r="I18" s="177"/>
      <c r="J18" s="142"/>
      <c r="K18" s="599"/>
      <c r="L18" s="177"/>
      <c r="M18" s="142"/>
      <c r="N18" s="599"/>
      <c r="O18" s="177"/>
      <c r="P18" s="142"/>
      <c r="Q18" s="599"/>
      <c r="R18" s="177"/>
      <c r="S18" s="142"/>
      <c r="T18" s="599"/>
      <c r="U18" s="177"/>
      <c r="V18" s="142"/>
      <c r="W18" s="273"/>
      <c r="X18" s="233"/>
      <c r="Y18" s="68"/>
    </row>
    <row r="19" spans="1:149" ht="29.25" customHeight="1">
      <c r="A19" s="68"/>
      <c r="B19" s="43" t="s">
        <v>96</v>
      </c>
      <c r="C19" s="136"/>
      <c r="D19" s="161"/>
      <c r="E19" s="265"/>
      <c r="F19" s="136"/>
      <c r="G19" s="161"/>
      <c r="H19" s="265"/>
      <c r="I19" s="136"/>
      <c r="J19" s="161"/>
      <c r="K19" s="265"/>
      <c r="L19" s="136"/>
      <c r="M19" s="161"/>
      <c r="N19" s="265"/>
      <c r="O19" s="136"/>
      <c r="P19" s="161"/>
      <c r="Q19" s="265"/>
      <c r="R19" s="136"/>
      <c r="S19" s="161"/>
      <c r="T19" s="265"/>
      <c r="U19" s="136"/>
      <c r="V19" s="161"/>
      <c r="W19" s="335"/>
      <c r="X19" s="233"/>
      <c r="Y19" s="68"/>
    </row>
    <row r="20" spans="1:149" ht="65.25" customHeight="1">
      <c r="A20" s="715" t="s">
        <v>97</v>
      </c>
      <c r="B20" s="301" t="s">
        <v>98</v>
      </c>
      <c r="C20" s="633"/>
      <c r="D20" s="632"/>
      <c r="E20" s="289"/>
      <c r="F20" s="633">
        <v>5</v>
      </c>
      <c r="G20" s="632" t="s">
        <v>74</v>
      </c>
      <c r="H20" s="289"/>
      <c r="I20" s="633">
        <v>2</v>
      </c>
      <c r="J20" s="632" t="s">
        <v>73</v>
      </c>
      <c r="K20" s="289"/>
      <c r="L20" s="633">
        <v>3</v>
      </c>
      <c r="M20" s="632" t="s">
        <v>74</v>
      </c>
      <c r="N20" s="289"/>
      <c r="O20" s="633">
        <v>5</v>
      </c>
      <c r="P20" s="632" t="s">
        <v>74</v>
      </c>
      <c r="Q20" s="289"/>
      <c r="R20" s="633">
        <v>5</v>
      </c>
      <c r="S20" s="632" t="s">
        <v>74</v>
      </c>
      <c r="T20" s="289"/>
      <c r="U20" s="154">
        <v>5</v>
      </c>
      <c r="V20" s="632" t="s">
        <v>74</v>
      </c>
      <c r="W20" s="190"/>
      <c r="X20" s="233"/>
      <c r="Y20" s="68"/>
    </row>
    <row r="21" spans="1:149" ht="65.25" customHeight="1">
      <c r="A21" s="715" t="s">
        <v>100</v>
      </c>
      <c r="B21" s="301" t="s">
        <v>101</v>
      </c>
      <c r="C21" s="633"/>
      <c r="D21" s="632"/>
      <c r="E21" s="289"/>
      <c r="F21" s="633">
        <v>3</v>
      </c>
      <c r="G21" s="632" t="s">
        <v>74</v>
      </c>
      <c r="H21" s="289"/>
      <c r="I21" s="633">
        <v>3</v>
      </c>
      <c r="J21" s="632" t="s">
        <v>74</v>
      </c>
      <c r="K21" s="289"/>
      <c r="L21" s="633">
        <v>1</v>
      </c>
      <c r="M21" s="632" t="s">
        <v>73</v>
      </c>
      <c r="N21" s="289"/>
      <c r="O21" s="633">
        <v>3</v>
      </c>
      <c r="P21" s="632" t="s">
        <v>74</v>
      </c>
      <c r="Q21" s="289"/>
      <c r="R21" s="633">
        <v>5</v>
      </c>
      <c r="S21" s="632" t="s">
        <v>74</v>
      </c>
      <c r="T21" s="289"/>
      <c r="U21" s="154">
        <v>3</v>
      </c>
      <c r="V21" s="632" t="s">
        <v>74</v>
      </c>
      <c r="W21" s="190"/>
      <c r="X21" s="233"/>
      <c r="Y21" s="68"/>
    </row>
    <row r="22" spans="1:149" ht="65.25" customHeight="1">
      <c r="A22" s="715" t="s">
        <v>102</v>
      </c>
      <c r="B22" s="672" t="s">
        <v>103</v>
      </c>
      <c r="C22" s="633"/>
      <c r="D22" s="632"/>
      <c r="E22" s="289"/>
      <c r="F22" s="633">
        <v>2</v>
      </c>
      <c r="G22" s="632" t="s">
        <v>73</v>
      </c>
      <c r="H22" s="289"/>
      <c r="I22" s="633"/>
      <c r="J22" s="632"/>
      <c r="K22" s="289"/>
      <c r="L22" s="633">
        <v>3</v>
      </c>
      <c r="M22" s="632" t="s">
        <v>73</v>
      </c>
      <c r="N22" s="289"/>
      <c r="O22" s="633">
        <v>5</v>
      </c>
      <c r="P22" s="632" t="s">
        <v>74</v>
      </c>
      <c r="Q22" s="289"/>
      <c r="R22" s="633">
        <v>5</v>
      </c>
      <c r="S22" s="632" t="s">
        <v>74</v>
      </c>
      <c r="T22" s="289"/>
      <c r="U22" s="154">
        <v>5</v>
      </c>
      <c r="V22" s="632" t="s">
        <v>74</v>
      </c>
      <c r="W22" s="190"/>
      <c r="X22" s="233"/>
      <c r="Y22" s="68"/>
    </row>
    <row r="23" spans="1:149" ht="65.25" customHeight="1">
      <c r="A23" s="715" t="s">
        <v>104</v>
      </c>
      <c r="B23" s="672" t="s">
        <v>105</v>
      </c>
      <c r="C23" s="633"/>
      <c r="D23" s="632"/>
      <c r="E23" s="289"/>
      <c r="F23" s="633">
        <v>2</v>
      </c>
      <c r="G23" s="632" t="s">
        <v>73</v>
      </c>
      <c r="H23" s="289"/>
      <c r="I23" s="633">
        <v>3</v>
      </c>
      <c r="J23" s="632" t="s">
        <v>73</v>
      </c>
      <c r="K23" s="289"/>
      <c r="L23" s="633">
        <v>3</v>
      </c>
      <c r="M23" s="632" t="s">
        <v>73</v>
      </c>
      <c r="N23" s="289"/>
      <c r="O23" s="633">
        <v>5</v>
      </c>
      <c r="P23" s="632" t="s">
        <v>74</v>
      </c>
      <c r="Q23" s="289"/>
      <c r="R23" s="633">
        <v>5</v>
      </c>
      <c r="S23" s="632" t="s">
        <v>74</v>
      </c>
      <c r="T23" s="289"/>
      <c r="U23" s="154">
        <v>3</v>
      </c>
      <c r="V23" s="632" t="s">
        <v>74</v>
      </c>
      <c r="W23" s="190"/>
      <c r="X23" s="233"/>
      <c r="Y23" s="68"/>
    </row>
    <row r="24" spans="1:149" ht="65.25" customHeight="1">
      <c r="A24" s="715" t="s">
        <v>106</v>
      </c>
      <c r="B24" s="672" t="s">
        <v>107</v>
      </c>
      <c r="C24" s="633">
        <v>1</v>
      </c>
      <c r="D24" s="632" t="s">
        <v>73</v>
      </c>
      <c r="E24" s="289"/>
      <c r="F24" s="633">
        <v>2</v>
      </c>
      <c r="G24" s="632" t="s">
        <v>73</v>
      </c>
      <c r="H24" s="289"/>
      <c r="I24" s="633">
        <v>3</v>
      </c>
      <c r="J24" s="632" t="s">
        <v>74</v>
      </c>
      <c r="K24" s="289"/>
      <c r="L24" s="633">
        <v>3</v>
      </c>
      <c r="M24" s="632" t="s">
        <v>74</v>
      </c>
      <c r="N24" s="289"/>
      <c r="O24" s="633"/>
      <c r="P24" s="632"/>
      <c r="Q24" s="289"/>
      <c r="R24" s="633">
        <v>2</v>
      </c>
      <c r="S24" s="632" t="s">
        <v>73</v>
      </c>
      <c r="T24" s="289"/>
      <c r="U24" s="154">
        <v>3</v>
      </c>
      <c r="V24" s="632" t="s">
        <v>74</v>
      </c>
      <c r="W24" s="190"/>
      <c r="X24" s="233"/>
      <c r="Y24" s="68"/>
    </row>
    <row r="25" spans="1:149" ht="65.25" customHeight="1">
      <c r="A25" s="715" t="s">
        <v>108</v>
      </c>
      <c r="B25" s="672" t="s">
        <v>109</v>
      </c>
      <c r="C25" s="633">
        <v>1</v>
      </c>
      <c r="D25" s="632" t="s">
        <v>73</v>
      </c>
      <c r="E25" s="289"/>
      <c r="F25" s="633">
        <v>4</v>
      </c>
      <c r="G25" s="632" t="s">
        <v>74</v>
      </c>
      <c r="H25" s="289"/>
      <c r="I25" s="633">
        <v>2</v>
      </c>
      <c r="J25" s="632" t="s">
        <v>73</v>
      </c>
      <c r="K25" s="289"/>
      <c r="L25" s="633">
        <v>3</v>
      </c>
      <c r="M25" s="632" t="s">
        <v>73</v>
      </c>
      <c r="N25" s="289"/>
      <c r="O25" s="633">
        <v>3</v>
      </c>
      <c r="P25" s="632" t="s">
        <v>74</v>
      </c>
      <c r="Q25" s="289"/>
      <c r="R25" s="633">
        <v>4</v>
      </c>
      <c r="S25" s="632" t="s">
        <v>74</v>
      </c>
      <c r="T25" s="289"/>
      <c r="U25" s="154">
        <v>3</v>
      </c>
      <c r="V25" s="632" t="s">
        <v>74</v>
      </c>
      <c r="W25" s="190"/>
      <c r="X25" s="233"/>
      <c r="Y25" s="68"/>
    </row>
    <row r="26" spans="1:149" ht="29.25" customHeight="1">
      <c r="A26" s="307"/>
      <c r="B26" s="43" t="s">
        <v>110</v>
      </c>
      <c r="C26" s="136"/>
      <c r="D26" s="161"/>
      <c r="E26" s="265"/>
      <c r="F26" s="136"/>
      <c r="G26" s="161"/>
      <c r="H26" s="265"/>
      <c r="I26" s="136"/>
      <c r="J26" s="161"/>
      <c r="K26" s="265"/>
      <c r="L26" s="136"/>
      <c r="M26" s="161"/>
      <c r="N26" s="265"/>
      <c r="O26" s="136"/>
      <c r="P26" s="161"/>
      <c r="Q26" s="265"/>
      <c r="R26" s="136"/>
      <c r="S26" s="161"/>
      <c r="T26" s="265"/>
      <c r="U26" s="136"/>
      <c r="V26" s="161"/>
      <c r="W26" s="335"/>
      <c r="X26" s="233"/>
      <c r="Y26" s="68"/>
    </row>
    <row r="27" spans="1:149" ht="65.25" customHeight="1">
      <c r="A27" s="715" t="s">
        <v>111</v>
      </c>
      <c r="B27" s="96" t="s">
        <v>112</v>
      </c>
      <c r="C27" s="633">
        <v>1</v>
      </c>
      <c r="D27" s="632" t="s">
        <v>73</v>
      </c>
      <c r="E27" s="289"/>
      <c r="F27" s="633">
        <v>4</v>
      </c>
      <c r="G27" s="632" t="s">
        <v>74</v>
      </c>
      <c r="H27" s="289"/>
      <c r="I27" s="633">
        <v>2</v>
      </c>
      <c r="J27" s="632" t="s">
        <v>74</v>
      </c>
      <c r="K27" s="289"/>
      <c r="L27" s="633">
        <v>2</v>
      </c>
      <c r="M27" s="632" t="s">
        <v>73</v>
      </c>
      <c r="N27" s="289"/>
      <c r="O27" s="633">
        <v>3</v>
      </c>
      <c r="P27" s="632" t="s">
        <v>73</v>
      </c>
      <c r="Q27" s="289"/>
      <c r="R27" s="633">
        <v>2</v>
      </c>
      <c r="S27" s="632" t="s">
        <v>73</v>
      </c>
      <c r="T27" s="289"/>
      <c r="U27" s="154">
        <v>3</v>
      </c>
      <c r="V27" s="632" t="s">
        <v>74</v>
      </c>
      <c r="W27" s="190"/>
      <c r="X27" s="233"/>
      <c r="Y27" s="68"/>
    </row>
    <row r="28" spans="1:149" ht="65.25" customHeight="1">
      <c r="A28" s="715" t="s">
        <v>113</v>
      </c>
      <c r="B28" s="301" t="s">
        <v>114</v>
      </c>
      <c r="C28" s="633"/>
      <c r="D28" s="632"/>
      <c r="E28" s="289"/>
      <c r="F28" s="633">
        <v>1</v>
      </c>
      <c r="G28" s="632" t="s">
        <v>73</v>
      </c>
      <c r="H28" s="289"/>
      <c r="I28" s="633"/>
      <c r="J28" s="632"/>
      <c r="K28" s="289"/>
      <c r="L28" s="633">
        <v>2</v>
      </c>
      <c r="M28" s="632" t="s">
        <v>73</v>
      </c>
      <c r="N28" s="289"/>
      <c r="O28" s="633">
        <v>2</v>
      </c>
      <c r="P28" s="632" t="s">
        <v>73</v>
      </c>
      <c r="Q28" s="289"/>
      <c r="R28" s="633">
        <v>2</v>
      </c>
      <c r="S28" s="632" t="s">
        <v>73</v>
      </c>
      <c r="T28" s="289"/>
      <c r="U28" s="154">
        <v>3</v>
      </c>
      <c r="V28" s="632" t="s">
        <v>74</v>
      </c>
      <c r="W28" s="190"/>
      <c r="X28" s="233"/>
      <c r="Y28" s="68"/>
    </row>
    <row r="29" spans="1:149" ht="65.25" customHeight="1">
      <c r="A29" s="715" t="s">
        <v>115</v>
      </c>
      <c r="B29" s="672" t="s">
        <v>116</v>
      </c>
      <c r="C29" s="633"/>
      <c r="D29" s="632"/>
      <c r="E29" s="289"/>
      <c r="F29" s="633">
        <v>3</v>
      </c>
      <c r="G29" s="632" t="s">
        <v>74</v>
      </c>
      <c r="H29" s="289"/>
      <c r="I29" s="633">
        <v>1</v>
      </c>
      <c r="J29" s="632" t="s">
        <v>73</v>
      </c>
      <c r="K29" s="289"/>
      <c r="L29" s="633">
        <v>4</v>
      </c>
      <c r="M29" s="632" t="s">
        <v>73</v>
      </c>
      <c r="N29" s="289"/>
      <c r="O29" s="633">
        <v>5</v>
      </c>
      <c r="P29" s="632" t="s">
        <v>74</v>
      </c>
      <c r="Q29" s="289"/>
      <c r="R29" s="633">
        <v>5</v>
      </c>
      <c r="S29" s="632" t="s">
        <v>74</v>
      </c>
      <c r="T29" s="289"/>
      <c r="U29" s="154">
        <v>5</v>
      </c>
      <c r="V29" s="632" t="s">
        <v>74</v>
      </c>
      <c r="W29" s="190"/>
      <c r="X29" s="233"/>
      <c r="Y29" s="68"/>
    </row>
    <row r="30" spans="1:149" ht="65.25" customHeight="1">
      <c r="A30" s="715" t="s">
        <v>117</v>
      </c>
      <c r="B30" s="301" t="s">
        <v>118</v>
      </c>
      <c r="C30" s="633"/>
      <c r="D30" s="632"/>
      <c r="E30" s="289"/>
      <c r="F30" s="633"/>
      <c r="G30" s="632"/>
      <c r="H30" s="289"/>
      <c r="I30" s="633"/>
      <c r="J30" s="632"/>
      <c r="K30" s="289"/>
      <c r="L30" s="633">
        <v>4</v>
      </c>
      <c r="M30" s="632" t="s">
        <v>73</v>
      </c>
      <c r="N30" s="289"/>
      <c r="O30" s="633"/>
      <c r="P30" s="632"/>
      <c r="Q30" s="289"/>
      <c r="R30" s="633">
        <v>1</v>
      </c>
      <c r="S30" s="632" t="s">
        <v>74</v>
      </c>
      <c r="T30" s="289"/>
      <c r="U30" s="154">
        <v>3</v>
      </c>
      <c r="V30" s="632" t="s">
        <v>74</v>
      </c>
      <c r="W30" s="190"/>
      <c r="X30" s="233"/>
      <c r="Y30" s="68"/>
    </row>
    <row r="31" spans="1:149" ht="65.25" customHeight="1">
      <c r="A31" s="715" t="s">
        <v>119</v>
      </c>
      <c r="B31" s="301" t="s">
        <v>314</v>
      </c>
      <c r="C31" s="633"/>
      <c r="D31" s="632"/>
      <c r="E31" s="289"/>
      <c r="F31" s="633">
        <v>3</v>
      </c>
      <c r="G31" s="632" t="s">
        <v>74</v>
      </c>
      <c r="H31" s="289"/>
      <c r="I31" s="633"/>
      <c r="J31" s="632"/>
      <c r="K31" s="289"/>
      <c r="L31" s="633">
        <v>4</v>
      </c>
      <c r="M31" s="632" t="s">
        <v>73</v>
      </c>
      <c r="N31" s="289"/>
      <c r="O31" s="633">
        <v>3</v>
      </c>
      <c r="P31" s="632" t="s">
        <v>74</v>
      </c>
      <c r="Q31" s="289"/>
      <c r="R31" s="633">
        <v>5</v>
      </c>
      <c r="S31" s="632" t="s">
        <v>74</v>
      </c>
      <c r="T31" s="289"/>
      <c r="U31" s="633">
        <v>5</v>
      </c>
      <c r="V31" s="632" t="s">
        <v>74</v>
      </c>
      <c r="W31" s="190"/>
      <c r="X31" s="233"/>
      <c r="Y31" s="68"/>
    </row>
    <row r="32" spans="1:149" ht="65.25" customHeight="1">
      <c r="A32" s="715" t="s">
        <v>121</v>
      </c>
      <c r="B32" s="301" t="s">
        <v>122</v>
      </c>
      <c r="C32" s="633"/>
      <c r="D32" s="632"/>
      <c r="E32" s="289"/>
      <c r="F32" s="633">
        <v>1</v>
      </c>
      <c r="G32" s="632" t="s">
        <v>73</v>
      </c>
      <c r="H32" s="289"/>
      <c r="I32" s="633"/>
      <c r="J32" s="632"/>
      <c r="K32" s="289"/>
      <c r="L32" s="633">
        <v>4</v>
      </c>
      <c r="M32" s="632" t="s">
        <v>73</v>
      </c>
      <c r="N32" s="289"/>
      <c r="O32" s="633">
        <v>2</v>
      </c>
      <c r="P32" s="632" t="s">
        <v>73</v>
      </c>
      <c r="Q32" s="289"/>
      <c r="R32" s="633">
        <v>4</v>
      </c>
      <c r="S32" s="632" t="s">
        <v>74</v>
      </c>
      <c r="T32" s="289"/>
      <c r="U32" s="154">
        <v>3</v>
      </c>
      <c r="V32" s="632" t="s">
        <v>74</v>
      </c>
      <c r="W32" s="190"/>
      <c r="X32" s="233"/>
      <c r="Y32" s="68"/>
    </row>
    <row r="33" spans="1:149" ht="65.25" customHeight="1">
      <c r="A33" s="715" t="s">
        <v>123</v>
      </c>
      <c r="B33" s="672" t="s">
        <v>124</v>
      </c>
      <c r="C33" s="633"/>
      <c r="D33" s="632"/>
      <c r="E33" s="289"/>
      <c r="F33" s="633">
        <v>3</v>
      </c>
      <c r="G33" s="632" t="s">
        <v>74</v>
      </c>
      <c r="H33" s="289"/>
      <c r="I33" s="633">
        <v>2</v>
      </c>
      <c r="J33" s="632" t="s">
        <v>73</v>
      </c>
      <c r="K33" s="289"/>
      <c r="L33" s="633">
        <v>3</v>
      </c>
      <c r="M33" s="632" t="s">
        <v>73</v>
      </c>
      <c r="N33" s="289"/>
      <c r="O33" s="633">
        <v>5</v>
      </c>
      <c r="P33" s="632" t="s">
        <v>74</v>
      </c>
      <c r="Q33" s="289"/>
      <c r="R33" s="633">
        <v>5</v>
      </c>
      <c r="S33" s="632" t="s">
        <v>74</v>
      </c>
      <c r="T33" s="289"/>
      <c r="U33" s="154">
        <v>5</v>
      </c>
      <c r="V33" s="632" t="s">
        <v>74</v>
      </c>
      <c r="W33" s="190"/>
      <c r="X33" s="233"/>
      <c r="Y33" s="68"/>
    </row>
    <row r="34" spans="1:149" ht="65.25" customHeight="1">
      <c r="A34" s="715" t="s">
        <v>125</v>
      </c>
      <c r="B34" s="672" t="s">
        <v>126</v>
      </c>
      <c r="C34" s="633"/>
      <c r="D34" s="632"/>
      <c r="E34" s="289"/>
      <c r="F34" s="633">
        <v>3</v>
      </c>
      <c r="G34" s="632" t="s">
        <v>74</v>
      </c>
      <c r="H34" s="289"/>
      <c r="I34" s="633">
        <v>1</v>
      </c>
      <c r="J34" s="632" t="s">
        <v>73</v>
      </c>
      <c r="K34" s="289"/>
      <c r="L34" s="633">
        <v>3</v>
      </c>
      <c r="M34" s="632" t="s">
        <v>73</v>
      </c>
      <c r="N34" s="289"/>
      <c r="O34" s="633">
        <v>5</v>
      </c>
      <c r="P34" s="632" t="s">
        <v>74</v>
      </c>
      <c r="Q34" s="289"/>
      <c r="R34" s="633">
        <v>5</v>
      </c>
      <c r="S34" s="632" t="s">
        <v>74</v>
      </c>
      <c r="T34" s="289"/>
      <c r="U34" s="154">
        <v>5</v>
      </c>
      <c r="V34" s="632" t="s">
        <v>74</v>
      </c>
      <c r="W34" s="190"/>
      <c r="X34" s="233"/>
      <c r="Y34" s="68"/>
    </row>
    <row r="35" spans="1:149" ht="65.25" customHeight="1">
      <c r="A35" s="715" t="s">
        <v>127</v>
      </c>
      <c r="B35" s="672" t="s">
        <v>128</v>
      </c>
      <c r="C35" s="633"/>
      <c r="D35" s="632"/>
      <c r="E35" s="289"/>
      <c r="F35" s="633">
        <v>3</v>
      </c>
      <c r="G35" s="632" t="s">
        <v>74</v>
      </c>
      <c r="H35" s="289"/>
      <c r="I35" s="633">
        <v>3</v>
      </c>
      <c r="J35" s="632" t="s">
        <v>74</v>
      </c>
      <c r="K35" s="289"/>
      <c r="L35" s="633">
        <v>4</v>
      </c>
      <c r="M35" s="632" t="s">
        <v>73</v>
      </c>
      <c r="N35" s="289"/>
      <c r="O35" s="633">
        <v>5</v>
      </c>
      <c r="P35" s="632" t="s">
        <v>74</v>
      </c>
      <c r="Q35" s="289"/>
      <c r="R35" s="633">
        <v>5</v>
      </c>
      <c r="S35" s="632" t="s">
        <v>74</v>
      </c>
      <c r="T35" s="289"/>
      <c r="U35" s="154">
        <v>5</v>
      </c>
      <c r="V35" s="632" t="s">
        <v>74</v>
      </c>
      <c r="W35" s="190"/>
      <c r="X35" s="233"/>
      <c r="Y35" s="68"/>
    </row>
    <row r="36" spans="1:149" ht="29.25" customHeight="1">
      <c r="A36" s="68"/>
      <c r="B36" s="448" t="s">
        <v>129</v>
      </c>
      <c r="C36" s="150"/>
      <c r="D36" s="161"/>
      <c r="E36" s="265"/>
      <c r="F36" s="136"/>
      <c r="G36" s="161"/>
      <c r="H36" s="265"/>
      <c r="I36" s="136"/>
      <c r="J36" s="161"/>
      <c r="K36" s="265"/>
      <c r="L36" s="136"/>
      <c r="M36" s="161"/>
      <c r="N36" s="265"/>
      <c r="O36" s="136"/>
      <c r="P36" s="161"/>
      <c r="Q36" s="265"/>
      <c r="R36" s="136"/>
      <c r="S36" s="161"/>
      <c r="T36" s="265"/>
      <c r="U36" s="136"/>
      <c r="V36" s="161"/>
      <c r="W36" s="335"/>
      <c r="X36" s="233"/>
      <c r="Y36" s="68"/>
    </row>
    <row r="37" spans="1:149" ht="65.25" customHeight="1">
      <c r="A37" s="715" t="s">
        <v>130</v>
      </c>
      <c r="B37" s="672" t="s">
        <v>131</v>
      </c>
      <c r="C37" s="633"/>
      <c r="D37" s="632"/>
      <c r="E37" s="289"/>
      <c r="F37" s="633">
        <v>1</v>
      </c>
      <c r="G37" s="632" t="s">
        <v>73</v>
      </c>
      <c r="H37" s="289"/>
      <c r="I37" s="633">
        <v>4</v>
      </c>
      <c r="J37" s="632" t="s">
        <v>74</v>
      </c>
      <c r="K37" s="289"/>
      <c r="L37" s="633">
        <v>4</v>
      </c>
      <c r="M37" s="632" t="s">
        <v>74</v>
      </c>
      <c r="N37" s="289"/>
      <c r="O37" s="633">
        <v>5</v>
      </c>
      <c r="P37" s="632" t="s">
        <v>74</v>
      </c>
      <c r="Q37" s="289"/>
      <c r="R37" s="633">
        <v>4</v>
      </c>
      <c r="S37" s="632" t="s">
        <v>74</v>
      </c>
      <c r="T37" s="289"/>
      <c r="U37" s="154">
        <v>5</v>
      </c>
      <c r="V37" s="632" t="s">
        <v>74</v>
      </c>
      <c r="W37" s="190"/>
      <c r="X37" s="233"/>
      <c r="Y37" s="68"/>
    </row>
    <row r="38" spans="1:149" ht="65.25" customHeight="1">
      <c r="A38" s="715" t="s">
        <v>132</v>
      </c>
      <c r="B38" s="672" t="s">
        <v>133</v>
      </c>
      <c r="C38" s="633"/>
      <c r="D38" s="632"/>
      <c r="E38" s="289"/>
      <c r="F38" s="633">
        <v>3</v>
      </c>
      <c r="G38" s="632" t="s">
        <v>74</v>
      </c>
      <c r="H38" s="289"/>
      <c r="I38" s="633">
        <v>5</v>
      </c>
      <c r="J38" s="632" t="s">
        <v>74</v>
      </c>
      <c r="K38" s="289"/>
      <c r="L38" s="633">
        <v>4</v>
      </c>
      <c r="M38" s="632" t="s">
        <v>74</v>
      </c>
      <c r="N38" s="289"/>
      <c r="O38" s="633">
        <v>5</v>
      </c>
      <c r="P38" s="632" t="s">
        <v>74</v>
      </c>
      <c r="Q38" s="289"/>
      <c r="R38" s="633">
        <v>5</v>
      </c>
      <c r="S38" s="632" t="s">
        <v>74</v>
      </c>
      <c r="T38" s="289"/>
      <c r="U38" s="154">
        <v>3</v>
      </c>
      <c r="V38" s="632" t="s">
        <v>74</v>
      </c>
      <c r="W38" s="190"/>
      <c r="X38" s="233"/>
      <c r="Y38" s="68"/>
    </row>
    <row r="39" spans="1:149" ht="65.25" customHeight="1">
      <c r="A39" s="715" t="s">
        <v>134</v>
      </c>
      <c r="B39" s="672" t="s">
        <v>135</v>
      </c>
      <c r="C39" s="633"/>
      <c r="D39" s="632"/>
      <c r="E39" s="289"/>
      <c r="F39" s="633">
        <v>3</v>
      </c>
      <c r="G39" s="632" t="s">
        <v>73</v>
      </c>
      <c r="H39" s="289"/>
      <c r="I39" s="633">
        <v>5</v>
      </c>
      <c r="J39" s="632" t="s">
        <v>74</v>
      </c>
      <c r="K39" s="289"/>
      <c r="L39" s="633">
        <v>4</v>
      </c>
      <c r="M39" s="632" t="s">
        <v>73</v>
      </c>
      <c r="N39" s="289"/>
      <c r="O39" s="633">
        <v>2</v>
      </c>
      <c r="P39" s="632" t="s">
        <v>73</v>
      </c>
      <c r="Q39" s="289"/>
      <c r="R39" s="633">
        <v>2</v>
      </c>
      <c r="S39" s="632" t="s">
        <v>73</v>
      </c>
      <c r="T39" s="289"/>
      <c r="U39" s="154">
        <v>3</v>
      </c>
      <c r="V39" s="632" t="s">
        <v>74</v>
      </c>
      <c r="W39" s="190"/>
      <c r="X39" s="233"/>
      <c r="Y39" s="68"/>
    </row>
    <row r="40" spans="1:149" ht="65.25" customHeight="1">
      <c r="A40" s="715" t="s">
        <v>136</v>
      </c>
      <c r="B40" s="672" t="s">
        <v>137</v>
      </c>
      <c r="C40" s="633"/>
      <c r="D40" s="632"/>
      <c r="E40" s="289"/>
      <c r="F40" s="633"/>
      <c r="G40" s="632"/>
      <c r="H40" s="289"/>
      <c r="I40" s="633">
        <v>5</v>
      </c>
      <c r="J40" s="632" t="s">
        <v>74</v>
      </c>
      <c r="K40" s="289"/>
      <c r="L40" s="633">
        <v>4</v>
      </c>
      <c r="M40" s="632" t="s">
        <v>73</v>
      </c>
      <c r="N40" s="289"/>
      <c r="O40" s="633">
        <v>3</v>
      </c>
      <c r="P40" s="632" t="s">
        <v>74</v>
      </c>
      <c r="Q40" s="289"/>
      <c r="R40" s="633">
        <v>3</v>
      </c>
      <c r="S40" s="632" t="s">
        <v>73</v>
      </c>
      <c r="T40" s="289"/>
      <c r="U40" s="154">
        <v>5</v>
      </c>
      <c r="V40" s="632" t="s">
        <v>74</v>
      </c>
      <c r="W40" s="190"/>
      <c r="X40" s="233"/>
      <c r="Y40" s="68"/>
    </row>
    <row r="41" spans="1:149" ht="65.25" customHeight="1">
      <c r="A41" s="715" t="s">
        <v>138</v>
      </c>
      <c r="B41" s="672" t="s">
        <v>139</v>
      </c>
      <c r="C41" s="633"/>
      <c r="D41" s="632"/>
      <c r="E41" s="289"/>
      <c r="F41" s="633">
        <v>3</v>
      </c>
      <c r="G41" s="632" t="s">
        <v>73</v>
      </c>
      <c r="H41" s="289"/>
      <c r="I41" s="633">
        <v>5</v>
      </c>
      <c r="J41" s="632" t="s">
        <v>74</v>
      </c>
      <c r="K41" s="289"/>
      <c r="L41" s="633">
        <v>5</v>
      </c>
      <c r="M41" s="632" t="s">
        <v>73</v>
      </c>
      <c r="N41" s="289"/>
      <c r="O41" s="633">
        <v>5</v>
      </c>
      <c r="P41" s="632" t="s">
        <v>74</v>
      </c>
      <c r="Q41" s="289"/>
      <c r="R41" s="633">
        <v>5</v>
      </c>
      <c r="S41" s="632" t="s">
        <v>74</v>
      </c>
      <c r="T41" s="289"/>
      <c r="U41" s="154">
        <v>5</v>
      </c>
      <c r="V41" s="632" t="s">
        <v>74</v>
      </c>
      <c r="W41" s="190"/>
      <c r="X41" s="233"/>
      <c r="Y41" s="68"/>
    </row>
    <row r="42" spans="1:149" ht="29.25" customHeight="1">
      <c r="A42" s="68"/>
      <c r="B42" s="448" t="s">
        <v>140</v>
      </c>
      <c r="C42" s="150"/>
      <c r="D42" s="161"/>
      <c r="E42" s="265"/>
      <c r="F42" s="136"/>
      <c r="G42" s="161"/>
      <c r="H42" s="265"/>
      <c r="I42" s="136"/>
      <c r="J42" s="161"/>
      <c r="K42" s="265"/>
      <c r="L42" s="136"/>
      <c r="M42" s="161"/>
      <c r="N42" s="265"/>
      <c r="O42" s="136"/>
      <c r="P42" s="161"/>
      <c r="Q42" s="265"/>
      <c r="R42" s="136"/>
      <c r="S42" s="161"/>
      <c r="T42" s="265"/>
      <c r="U42" s="136"/>
      <c r="V42" s="161"/>
      <c r="W42" s="335"/>
      <c r="X42" s="233"/>
      <c r="Y42" s="68"/>
    </row>
    <row r="43" spans="1:149" ht="65.25" customHeight="1">
      <c r="A43" s="715" t="s">
        <v>141</v>
      </c>
      <c r="B43" s="672" t="s">
        <v>142</v>
      </c>
      <c r="C43" s="633">
        <v>3</v>
      </c>
      <c r="D43" s="632" t="s">
        <v>73</v>
      </c>
      <c r="E43" s="289"/>
      <c r="F43" s="633">
        <v>5</v>
      </c>
      <c r="G43" s="632" t="s">
        <v>74</v>
      </c>
      <c r="H43" s="289"/>
      <c r="I43" s="633">
        <v>3</v>
      </c>
      <c r="J43" s="632" t="s">
        <v>73</v>
      </c>
      <c r="K43" s="289"/>
      <c r="L43" s="633">
        <v>5</v>
      </c>
      <c r="M43" s="632" t="s">
        <v>73</v>
      </c>
      <c r="N43" s="289"/>
      <c r="O43" s="633">
        <v>2</v>
      </c>
      <c r="P43" s="632" t="s">
        <v>73</v>
      </c>
      <c r="Q43" s="289"/>
      <c r="R43" s="633">
        <v>2</v>
      </c>
      <c r="S43" s="632" t="s">
        <v>73</v>
      </c>
      <c r="T43" s="289"/>
      <c r="U43" s="154">
        <v>3</v>
      </c>
      <c r="V43" s="632" t="s">
        <v>74</v>
      </c>
      <c r="W43" s="190"/>
      <c r="X43" s="233"/>
      <c r="Y43" s="68"/>
    </row>
    <row r="44" spans="1:149" ht="65.25" customHeight="1">
      <c r="A44" s="715" t="s">
        <v>143</v>
      </c>
      <c r="B44" s="672" t="s">
        <v>144</v>
      </c>
      <c r="C44" s="633">
        <v>3</v>
      </c>
      <c r="D44" s="632" t="s">
        <v>73</v>
      </c>
      <c r="E44" s="289"/>
      <c r="F44" s="633">
        <v>2</v>
      </c>
      <c r="G44" s="632" t="s">
        <v>73</v>
      </c>
      <c r="H44" s="289"/>
      <c r="I44" s="633">
        <v>1</v>
      </c>
      <c r="J44" s="632" t="s">
        <v>73</v>
      </c>
      <c r="K44" s="289"/>
      <c r="L44" s="633">
        <v>4</v>
      </c>
      <c r="M44" s="632" t="s">
        <v>73</v>
      </c>
      <c r="N44" s="289"/>
      <c r="O44" s="633">
        <v>5</v>
      </c>
      <c r="P44" s="632" t="s">
        <v>74</v>
      </c>
      <c r="Q44" s="289"/>
      <c r="R44" s="633">
        <v>2</v>
      </c>
      <c r="S44" s="632" t="s">
        <v>73</v>
      </c>
      <c r="T44" s="289"/>
      <c r="U44" s="154">
        <v>3</v>
      </c>
      <c r="V44" s="632" t="s">
        <v>74</v>
      </c>
      <c r="W44" s="190"/>
      <c r="X44" s="233"/>
      <c r="Y44" s="68"/>
    </row>
    <row r="45" spans="1:149" ht="65.25" customHeight="1">
      <c r="A45" s="715" t="s">
        <v>145</v>
      </c>
      <c r="B45" s="672" t="s">
        <v>146</v>
      </c>
      <c r="C45" s="633">
        <v>3</v>
      </c>
      <c r="D45" s="632" t="s">
        <v>73</v>
      </c>
      <c r="E45" s="289"/>
      <c r="F45" s="633">
        <v>4</v>
      </c>
      <c r="G45" s="632" t="s">
        <v>73</v>
      </c>
      <c r="H45" s="289"/>
      <c r="I45" s="633">
        <v>1</v>
      </c>
      <c r="J45" s="632" t="s">
        <v>73</v>
      </c>
      <c r="K45" s="289"/>
      <c r="L45" s="633">
        <v>4</v>
      </c>
      <c r="M45" s="632" t="s">
        <v>73</v>
      </c>
      <c r="N45" s="289"/>
      <c r="O45" s="633">
        <v>5</v>
      </c>
      <c r="P45" s="632" t="s">
        <v>74</v>
      </c>
      <c r="Q45" s="289"/>
      <c r="R45" s="633">
        <v>2</v>
      </c>
      <c r="S45" s="632" t="s">
        <v>73</v>
      </c>
      <c r="T45" s="289"/>
      <c r="U45" s="154">
        <v>3</v>
      </c>
      <c r="V45" s="632" t="s">
        <v>74</v>
      </c>
      <c r="W45" s="190"/>
      <c r="X45" s="233"/>
      <c r="Y45" s="68"/>
    </row>
    <row r="46" spans="1:149" ht="65.25" customHeight="1">
      <c r="A46" s="715" t="s">
        <v>147</v>
      </c>
      <c r="B46" s="672" t="s">
        <v>148</v>
      </c>
      <c r="C46" s="633"/>
      <c r="D46" s="632"/>
      <c r="E46" s="289"/>
      <c r="F46" s="633">
        <v>4</v>
      </c>
      <c r="G46" s="632" t="s">
        <v>73</v>
      </c>
      <c r="H46" s="289"/>
      <c r="I46" s="633">
        <v>3</v>
      </c>
      <c r="J46" s="632" t="s">
        <v>74</v>
      </c>
      <c r="K46" s="289"/>
      <c r="L46" s="633">
        <v>4</v>
      </c>
      <c r="M46" s="632" t="s">
        <v>74</v>
      </c>
      <c r="N46" s="289"/>
      <c r="O46" s="633">
        <v>2</v>
      </c>
      <c r="P46" s="632" t="s">
        <v>73</v>
      </c>
      <c r="Q46" s="289"/>
      <c r="R46" s="633">
        <v>4</v>
      </c>
      <c r="S46" s="632" t="s">
        <v>74</v>
      </c>
      <c r="T46" s="289"/>
      <c r="U46" s="154">
        <v>3</v>
      </c>
      <c r="V46" s="632" t="s">
        <v>74</v>
      </c>
      <c r="W46" s="190"/>
      <c r="X46" s="233"/>
      <c r="Y46" s="68"/>
    </row>
    <row r="47" spans="1:149" ht="17.25" customHeight="1">
      <c r="A47" s="68"/>
      <c r="B47" s="450" t="s">
        <v>149</v>
      </c>
      <c r="C47" s="79"/>
      <c r="D47" s="2"/>
      <c r="E47" s="110"/>
      <c r="F47" s="79"/>
      <c r="G47" s="2"/>
      <c r="H47" s="110"/>
      <c r="I47" s="79"/>
      <c r="J47" s="2"/>
      <c r="K47" s="110"/>
      <c r="L47" s="79"/>
      <c r="M47" s="2"/>
      <c r="N47" s="110"/>
      <c r="O47" s="79"/>
      <c r="P47" s="2"/>
      <c r="Q47" s="110"/>
      <c r="R47" s="79"/>
      <c r="S47" s="2"/>
      <c r="T47" s="110"/>
      <c r="U47" s="79"/>
      <c r="V47" s="2"/>
      <c r="W47" s="220"/>
      <c r="X47" s="233"/>
      <c r="Y47" s="68"/>
    </row>
    <row r="48" spans="1:149" ht="29.25" customHeight="1">
      <c r="A48" s="68"/>
      <c r="B48" s="664" t="s">
        <v>150</v>
      </c>
      <c r="C48" s="365"/>
      <c r="D48" s="643"/>
      <c r="E48" s="454"/>
      <c r="F48" s="365"/>
      <c r="G48" s="643"/>
      <c r="H48" s="454"/>
      <c r="I48" s="365"/>
      <c r="J48" s="643"/>
      <c r="K48" s="454"/>
      <c r="L48" s="365"/>
      <c r="M48" s="643"/>
      <c r="N48" s="454"/>
      <c r="O48" s="365"/>
      <c r="P48" s="643"/>
      <c r="Q48" s="454"/>
      <c r="R48" s="365"/>
      <c r="S48" s="643"/>
      <c r="T48" s="454"/>
      <c r="U48" s="365"/>
      <c r="V48" s="643"/>
      <c r="W48" s="526"/>
      <c r="X48" s="233"/>
      <c r="Y48" s="68"/>
    </row>
    <row r="49" spans="1:149" ht="65.25" customHeight="1">
      <c r="A49" s="715" t="s">
        <v>151</v>
      </c>
      <c r="B49" s="96" t="s">
        <v>152</v>
      </c>
      <c r="C49" s="633">
        <v>5</v>
      </c>
      <c r="D49" s="632" t="s">
        <v>73</v>
      </c>
      <c r="E49" s="289"/>
      <c r="F49" s="633">
        <v>4</v>
      </c>
      <c r="G49" s="632" t="s">
        <v>74</v>
      </c>
      <c r="H49" s="289"/>
      <c r="I49" s="633">
        <v>3</v>
      </c>
      <c r="J49" s="632" t="s">
        <v>73</v>
      </c>
      <c r="K49" s="289"/>
      <c r="L49" s="633">
        <v>5</v>
      </c>
      <c r="M49" s="632" t="s">
        <v>73</v>
      </c>
      <c r="N49" s="289"/>
      <c r="O49" s="633">
        <v>5</v>
      </c>
      <c r="P49" s="632" t="s">
        <v>74</v>
      </c>
      <c r="Q49" s="289"/>
      <c r="R49" s="633">
        <v>4</v>
      </c>
      <c r="S49" s="632" t="s">
        <v>74</v>
      </c>
      <c r="T49" s="289"/>
      <c r="U49" s="154">
        <v>5</v>
      </c>
      <c r="V49" s="632" t="s">
        <v>74</v>
      </c>
      <c r="W49" s="190"/>
      <c r="X49" s="233"/>
      <c r="Y49" s="68"/>
    </row>
    <row r="50" spans="1:149" ht="65.25" customHeight="1">
      <c r="A50" s="715" t="s">
        <v>153</v>
      </c>
      <c r="B50" s="96" t="s">
        <v>154</v>
      </c>
      <c r="C50" s="633">
        <v>5</v>
      </c>
      <c r="D50" s="632" t="s">
        <v>73</v>
      </c>
      <c r="E50" s="289"/>
      <c r="F50" s="633">
        <v>5</v>
      </c>
      <c r="G50" s="632" t="s">
        <v>74</v>
      </c>
      <c r="H50" s="289"/>
      <c r="I50" s="633"/>
      <c r="J50" s="632"/>
      <c r="K50" s="289"/>
      <c r="L50" s="633">
        <v>3</v>
      </c>
      <c r="M50" s="632" t="s">
        <v>73</v>
      </c>
      <c r="N50" s="289"/>
      <c r="O50" s="633">
        <v>2</v>
      </c>
      <c r="P50" s="632" t="s">
        <v>73</v>
      </c>
      <c r="Q50" s="289"/>
      <c r="R50" s="633">
        <v>2</v>
      </c>
      <c r="S50" s="632" t="s">
        <v>73</v>
      </c>
      <c r="T50" s="289"/>
      <c r="U50" s="154">
        <v>3</v>
      </c>
      <c r="V50" s="632" t="s">
        <v>74</v>
      </c>
      <c r="W50" s="190"/>
      <c r="X50" s="233"/>
      <c r="Y50" s="68"/>
    </row>
    <row r="51" spans="1:149" ht="65.25" customHeight="1">
      <c r="A51" s="715" t="s">
        <v>155</v>
      </c>
      <c r="B51" s="96" t="s">
        <v>156</v>
      </c>
      <c r="C51" s="633">
        <v>5</v>
      </c>
      <c r="D51" s="632" t="s">
        <v>73</v>
      </c>
      <c r="E51" s="289"/>
      <c r="F51" s="633">
        <v>5</v>
      </c>
      <c r="G51" s="632" t="s">
        <v>74</v>
      </c>
      <c r="H51" s="289"/>
      <c r="I51" s="633"/>
      <c r="J51" s="632"/>
      <c r="K51" s="289"/>
      <c r="L51" s="633">
        <v>3</v>
      </c>
      <c r="M51" s="632" t="s">
        <v>73</v>
      </c>
      <c r="N51" s="289"/>
      <c r="O51" s="633">
        <v>2</v>
      </c>
      <c r="P51" s="632" t="s">
        <v>73</v>
      </c>
      <c r="Q51" s="289"/>
      <c r="R51" s="633">
        <v>2</v>
      </c>
      <c r="S51" s="632" t="s">
        <v>73</v>
      </c>
      <c r="T51" s="289"/>
      <c r="U51" s="154">
        <v>3</v>
      </c>
      <c r="V51" s="632" t="s">
        <v>74</v>
      </c>
      <c r="W51" s="190"/>
      <c r="X51" s="233"/>
      <c r="Y51" s="68"/>
    </row>
    <row r="52" spans="1:149" ht="65.25" customHeight="1">
      <c r="A52" s="715" t="s">
        <v>157</v>
      </c>
      <c r="B52" s="96" t="s">
        <v>158</v>
      </c>
      <c r="C52" s="633"/>
      <c r="D52" s="632"/>
      <c r="E52" s="289"/>
      <c r="F52" s="633">
        <v>3</v>
      </c>
      <c r="G52" s="632" t="s">
        <v>73</v>
      </c>
      <c r="H52" s="289"/>
      <c r="I52" s="633">
        <v>3</v>
      </c>
      <c r="J52" s="632" t="s">
        <v>73</v>
      </c>
      <c r="K52" s="289"/>
      <c r="L52" s="633">
        <v>4</v>
      </c>
      <c r="M52" s="632" t="s">
        <v>73</v>
      </c>
      <c r="N52" s="289"/>
      <c r="O52" s="633">
        <v>3</v>
      </c>
      <c r="P52" s="632" t="s">
        <v>74</v>
      </c>
      <c r="Q52" s="289"/>
      <c r="R52" s="633">
        <v>3</v>
      </c>
      <c r="S52" s="632" t="s">
        <v>74</v>
      </c>
      <c r="T52" s="289"/>
      <c r="U52" s="154">
        <v>3</v>
      </c>
      <c r="V52" s="632" t="s">
        <v>74</v>
      </c>
      <c r="W52" s="190"/>
      <c r="X52" s="233"/>
      <c r="Y52" s="68"/>
    </row>
    <row r="53" spans="1:149" ht="65.25" customHeight="1">
      <c r="A53" s="715" t="s">
        <v>159</v>
      </c>
      <c r="B53" s="96" t="s">
        <v>160</v>
      </c>
      <c r="C53" s="633"/>
      <c r="D53" s="632"/>
      <c r="E53" s="289"/>
      <c r="F53" s="633">
        <v>3</v>
      </c>
      <c r="G53" s="632" t="s">
        <v>73</v>
      </c>
      <c r="H53" s="289"/>
      <c r="I53" s="633">
        <v>3</v>
      </c>
      <c r="J53" s="632" t="s">
        <v>73</v>
      </c>
      <c r="K53" s="289"/>
      <c r="L53" s="633">
        <v>4</v>
      </c>
      <c r="M53" s="632" t="s">
        <v>73</v>
      </c>
      <c r="N53" s="289"/>
      <c r="O53" s="633">
        <v>3</v>
      </c>
      <c r="P53" s="632" t="s">
        <v>74</v>
      </c>
      <c r="Q53" s="289"/>
      <c r="R53" s="633">
        <v>3</v>
      </c>
      <c r="S53" s="632" t="s">
        <v>74</v>
      </c>
      <c r="T53" s="289"/>
      <c r="U53" s="154">
        <v>3</v>
      </c>
      <c r="V53" s="632" t="s">
        <v>74</v>
      </c>
      <c r="W53" s="190"/>
      <c r="X53" s="233"/>
      <c r="Y53" s="68"/>
    </row>
    <row r="54" spans="1:149" ht="65.25" customHeight="1">
      <c r="A54" s="715" t="s">
        <v>161</v>
      </c>
      <c r="B54" s="96" t="s">
        <v>162</v>
      </c>
      <c r="C54" s="633"/>
      <c r="D54" s="632"/>
      <c r="E54" s="289"/>
      <c r="F54" s="633">
        <v>4</v>
      </c>
      <c r="G54" s="632" t="s">
        <v>74</v>
      </c>
      <c r="H54" s="289"/>
      <c r="I54" s="633"/>
      <c r="J54" s="632"/>
      <c r="K54" s="289"/>
      <c r="L54" s="633">
        <v>4</v>
      </c>
      <c r="M54" s="632" t="s">
        <v>73</v>
      </c>
      <c r="N54" s="289"/>
      <c r="O54" s="633">
        <v>3</v>
      </c>
      <c r="P54" s="632" t="s">
        <v>73</v>
      </c>
      <c r="Q54" s="289"/>
      <c r="R54" s="633">
        <v>3</v>
      </c>
      <c r="S54" s="632" t="s">
        <v>74</v>
      </c>
      <c r="T54" s="289"/>
      <c r="U54" s="154">
        <v>5</v>
      </c>
      <c r="V54" s="632" t="s">
        <v>74</v>
      </c>
      <c r="W54" s="190"/>
      <c r="X54" s="233"/>
      <c r="Y54" s="68"/>
    </row>
    <row r="55" spans="1:149" ht="65.25" customHeight="1">
      <c r="A55" s="715" t="s">
        <v>163</v>
      </c>
      <c r="B55" s="672" t="s">
        <v>164</v>
      </c>
      <c r="C55" s="633"/>
      <c r="D55" s="632"/>
      <c r="E55" s="289"/>
      <c r="F55" s="633">
        <v>2</v>
      </c>
      <c r="G55" s="632" t="s">
        <v>73</v>
      </c>
      <c r="H55" s="289"/>
      <c r="I55" s="633"/>
      <c r="J55" s="632"/>
      <c r="K55" s="289"/>
      <c r="L55" s="633">
        <v>5</v>
      </c>
      <c r="M55" s="632" t="s">
        <v>73</v>
      </c>
      <c r="N55" s="289"/>
      <c r="O55" s="633">
        <v>5</v>
      </c>
      <c r="P55" s="632" t="s">
        <v>74</v>
      </c>
      <c r="Q55" s="289"/>
      <c r="R55" s="633">
        <v>3</v>
      </c>
      <c r="S55" s="632" t="s">
        <v>73</v>
      </c>
      <c r="T55" s="289"/>
      <c r="U55" s="154">
        <v>5</v>
      </c>
      <c r="V55" s="632" t="s">
        <v>74</v>
      </c>
      <c r="W55" s="190"/>
      <c r="X55" s="233"/>
      <c r="Y55" s="68"/>
    </row>
    <row r="56" spans="1:149" ht="36" customHeight="1">
      <c r="A56" s="68"/>
      <c r="B56" s="664" t="s">
        <v>165</v>
      </c>
      <c r="C56" s="365"/>
      <c r="D56" s="643"/>
      <c r="E56" s="454"/>
      <c r="F56" s="365"/>
      <c r="G56" s="643"/>
      <c r="H56" s="454"/>
      <c r="I56" s="365"/>
      <c r="J56" s="643"/>
      <c r="K56" s="454"/>
      <c r="L56" s="365"/>
      <c r="M56" s="643"/>
      <c r="N56" s="454"/>
      <c r="O56" s="365"/>
      <c r="P56" s="643"/>
      <c r="Q56" s="454"/>
      <c r="R56" s="365"/>
      <c r="S56" s="643"/>
      <c r="T56" s="454"/>
      <c r="U56" s="365"/>
      <c r="V56" s="643"/>
      <c r="W56" s="526"/>
      <c r="X56" s="233"/>
      <c r="Y56" s="68"/>
    </row>
    <row r="57" spans="1:149" ht="65.25" customHeight="1">
      <c r="A57" s="715" t="s">
        <v>166</v>
      </c>
      <c r="B57" s="96" t="s">
        <v>167</v>
      </c>
      <c r="C57" s="633"/>
      <c r="D57" s="632"/>
      <c r="E57" s="289"/>
      <c r="F57" s="633">
        <v>3</v>
      </c>
      <c r="G57" s="632" t="s">
        <v>74</v>
      </c>
      <c r="H57" s="289"/>
      <c r="I57" s="633">
        <v>3</v>
      </c>
      <c r="J57" s="632" t="s">
        <v>74</v>
      </c>
      <c r="K57" s="289"/>
      <c r="L57" s="633">
        <v>3</v>
      </c>
      <c r="M57" s="632" t="s">
        <v>73</v>
      </c>
      <c r="N57" s="289"/>
      <c r="O57" s="633">
        <v>3</v>
      </c>
      <c r="P57" s="632" t="s">
        <v>74</v>
      </c>
      <c r="Q57" s="289"/>
      <c r="R57" s="633">
        <v>3</v>
      </c>
      <c r="S57" s="632" t="s">
        <v>74</v>
      </c>
      <c r="T57" s="289"/>
      <c r="U57" s="154">
        <v>5</v>
      </c>
      <c r="V57" s="632" t="s">
        <v>74</v>
      </c>
      <c r="W57" s="190"/>
      <c r="X57" s="233"/>
      <c r="Y57" s="68"/>
    </row>
    <row r="58" spans="1:149" ht="65.25" customHeight="1">
      <c r="A58" s="715" t="s">
        <v>168</v>
      </c>
      <c r="B58" s="96" t="s">
        <v>169</v>
      </c>
      <c r="C58" s="633"/>
      <c r="D58" s="632"/>
      <c r="E58" s="289"/>
      <c r="F58" s="633">
        <v>4</v>
      </c>
      <c r="G58" s="632" t="s">
        <v>74</v>
      </c>
      <c r="H58" s="289"/>
      <c r="I58" s="633"/>
      <c r="J58" s="632"/>
      <c r="K58" s="289"/>
      <c r="L58" s="633">
        <v>3</v>
      </c>
      <c r="M58" s="632" t="s">
        <v>73</v>
      </c>
      <c r="N58" s="289"/>
      <c r="O58" s="633"/>
      <c r="P58" s="632"/>
      <c r="Q58" s="289"/>
      <c r="R58" s="633">
        <v>3</v>
      </c>
      <c r="S58" s="632" t="s">
        <v>74</v>
      </c>
      <c r="T58" s="289"/>
      <c r="U58" s="154">
        <v>5</v>
      </c>
      <c r="V58" s="632" t="s">
        <v>74</v>
      </c>
      <c r="W58" s="190"/>
      <c r="X58" s="233"/>
      <c r="Y58" s="68"/>
    </row>
    <row r="59" spans="1:149" ht="65.25" customHeight="1">
      <c r="A59" s="715" t="s">
        <v>170</v>
      </c>
      <c r="B59" s="672" t="s">
        <v>171</v>
      </c>
      <c r="C59" s="633"/>
      <c r="D59" s="632"/>
      <c r="E59" s="289"/>
      <c r="F59" s="633">
        <v>3</v>
      </c>
      <c r="G59" s="632" t="s">
        <v>73</v>
      </c>
      <c r="H59" s="289"/>
      <c r="I59" s="633"/>
      <c r="J59" s="632"/>
      <c r="K59" s="289"/>
      <c r="L59" s="633">
        <v>4</v>
      </c>
      <c r="M59" s="632" t="s">
        <v>74</v>
      </c>
      <c r="N59" s="289"/>
      <c r="O59" s="633">
        <v>5</v>
      </c>
      <c r="P59" s="632" t="s">
        <v>74</v>
      </c>
      <c r="Q59" s="289"/>
      <c r="R59" s="633">
        <v>5</v>
      </c>
      <c r="S59" s="632" t="s">
        <v>74</v>
      </c>
      <c r="T59" s="289"/>
      <c r="U59" s="154">
        <v>5</v>
      </c>
      <c r="V59" s="632" t="s">
        <v>74</v>
      </c>
      <c r="W59" s="190"/>
      <c r="X59" s="233"/>
      <c r="Y59" s="68"/>
    </row>
    <row r="60" spans="1:149" ht="65.25" customHeight="1">
      <c r="A60" s="715" t="s">
        <v>172</v>
      </c>
      <c r="B60" s="672" t="s">
        <v>173</v>
      </c>
      <c r="C60" s="633"/>
      <c r="D60" s="632"/>
      <c r="E60" s="289"/>
      <c r="F60" s="633">
        <v>4</v>
      </c>
      <c r="G60" s="632" t="s">
        <v>73</v>
      </c>
      <c r="H60" s="289"/>
      <c r="I60" s="633"/>
      <c r="J60" s="632"/>
      <c r="K60" s="289"/>
      <c r="L60" s="633">
        <v>4</v>
      </c>
      <c r="M60" s="632" t="s">
        <v>73</v>
      </c>
      <c r="N60" s="289"/>
      <c r="O60" s="633">
        <v>2</v>
      </c>
      <c r="P60" s="632" t="s">
        <v>73</v>
      </c>
      <c r="Q60" s="289"/>
      <c r="R60" s="633">
        <v>5</v>
      </c>
      <c r="S60" s="632" t="s">
        <v>74</v>
      </c>
      <c r="T60" s="289"/>
      <c r="U60" s="154">
        <v>5</v>
      </c>
      <c r="V60" s="632" t="s">
        <v>74</v>
      </c>
      <c r="W60" s="190"/>
      <c r="X60" s="233"/>
      <c r="Y60" s="68"/>
    </row>
    <row r="61" spans="1:149" ht="65.25" customHeight="1">
      <c r="A61" s="715" t="s">
        <v>174</v>
      </c>
      <c r="B61" s="672" t="s">
        <v>175</v>
      </c>
      <c r="C61" s="633"/>
      <c r="D61" s="632"/>
      <c r="E61" s="289"/>
      <c r="F61" s="633">
        <v>4</v>
      </c>
      <c r="G61" s="632" t="s">
        <v>74</v>
      </c>
      <c r="H61" s="289"/>
      <c r="I61" s="633"/>
      <c r="J61" s="632"/>
      <c r="K61" s="289"/>
      <c r="L61" s="633">
        <v>4</v>
      </c>
      <c r="M61" s="632" t="s">
        <v>73</v>
      </c>
      <c r="N61" s="289"/>
      <c r="O61" s="633">
        <v>5</v>
      </c>
      <c r="P61" s="632" t="s">
        <v>74</v>
      </c>
      <c r="Q61" s="289"/>
      <c r="R61" s="633">
        <v>5</v>
      </c>
      <c r="S61" s="632" t="s">
        <v>74</v>
      </c>
      <c r="T61" s="289"/>
      <c r="U61" s="154">
        <v>5</v>
      </c>
      <c r="V61" s="632" t="s">
        <v>74</v>
      </c>
      <c r="W61" s="190"/>
      <c r="X61" s="233"/>
      <c r="Y61" s="68"/>
    </row>
    <row r="62" spans="1:149" ht="17.25" customHeight="1">
      <c r="A62" s="307"/>
      <c r="B62" s="309" t="s">
        <v>176</v>
      </c>
      <c r="C62" s="424"/>
      <c r="D62" s="406"/>
      <c r="E62" s="609"/>
      <c r="F62" s="424"/>
      <c r="G62" s="406"/>
      <c r="H62" s="609"/>
      <c r="I62" s="424"/>
      <c r="J62" s="406"/>
      <c r="K62" s="609"/>
      <c r="L62" s="424"/>
      <c r="M62" s="406"/>
      <c r="N62" s="609"/>
      <c r="O62" s="424"/>
      <c r="P62" s="406"/>
      <c r="Q62" s="609"/>
      <c r="R62" s="424"/>
      <c r="S62" s="406"/>
      <c r="T62" s="609"/>
      <c r="U62" s="424"/>
      <c r="V62" s="406"/>
      <c r="W62" s="162"/>
      <c r="X62" s="233"/>
      <c r="Y62" s="68"/>
    </row>
    <row r="63" spans="1:149" ht="29.25" customHeight="1">
      <c r="A63" s="307"/>
      <c r="B63" s="202" t="s">
        <v>177</v>
      </c>
      <c r="C63" s="36"/>
      <c r="D63" s="287"/>
      <c r="E63" s="422"/>
      <c r="F63" s="36"/>
      <c r="G63" s="287"/>
      <c r="H63" s="422"/>
      <c r="I63" s="36"/>
      <c r="J63" s="287"/>
      <c r="K63" s="422"/>
      <c r="L63" s="36"/>
      <c r="M63" s="287"/>
      <c r="N63" s="422"/>
      <c r="O63" s="36"/>
      <c r="P63" s="287"/>
      <c r="Q63" s="422"/>
      <c r="R63" s="36"/>
      <c r="S63" s="287"/>
      <c r="T63" s="422"/>
      <c r="U63" s="36"/>
      <c r="V63" s="287"/>
      <c r="W63" s="399"/>
      <c r="X63" s="233"/>
      <c r="Y63" s="68"/>
    </row>
    <row r="64" spans="1:149" ht="65.25" customHeight="1">
      <c r="A64" s="715" t="s">
        <v>178</v>
      </c>
      <c r="B64" s="96" t="s">
        <v>179</v>
      </c>
      <c r="C64" s="633"/>
      <c r="D64" s="632"/>
      <c r="E64" s="289"/>
      <c r="F64" s="633">
        <v>3</v>
      </c>
      <c r="G64" s="632" t="s">
        <v>74</v>
      </c>
      <c r="H64" s="289"/>
      <c r="I64" s="633"/>
      <c r="J64" s="632"/>
      <c r="K64" s="289"/>
      <c r="L64" s="633">
        <v>5</v>
      </c>
      <c r="M64" s="632" t="s">
        <v>74</v>
      </c>
      <c r="N64" s="289"/>
      <c r="O64" s="633">
        <v>5</v>
      </c>
      <c r="P64" s="632" t="s">
        <v>74</v>
      </c>
      <c r="Q64" s="289"/>
      <c r="R64" s="633">
        <v>4</v>
      </c>
      <c r="S64" s="632" t="s">
        <v>74</v>
      </c>
      <c r="T64" s="289"/>
      <c r="U64" s="154">
        <v>5</v>
      </c>
      <c r="V64" s="632" t="s">
        <v>74</v>
      </c>
      <c r="W64" s="190"/>
      <c r="X64" s="233"/>
      <c r="Y64" s="68"/>
    </row>
    <row r="65" spans="1:149" ht="65.25" customHeight="1">
      <c r="A65" s="715" t="s">
        <v>180</v>
      </c>
      <c r="B65" s="96" t="s">
        <v>181</v>
      </c>
      <c r="C65" s="633"/>
      <c r="D65" s="632"/>
      <c r="E65" s="289"/>
      <c r="F65" s="633">
        <v>3</v>
      </c>
      <c r="G65" s="632" t="s">
        <v>73</v>
      </c>
      <c r="H65" s="289"/>
      <c r="I65" s="633"/>
      <c r="J65" s="632"/>
      <c r="K65" s="289"/>
      <c r="L65" s="633">
        <v>5</v>
      </c>
      <c r="M65" s="632" t="s">
        <v>74</v>
      </c>
      <c r="N65" s="289"/>
      <c r="O65" s="633">
        <v>3</v>
      </c>
      <c r="P65" s="632" t="s">
        <v>74</v>
      </c>
      <c r="Q65" s="289"/>
      <c r="R65" s="633">
        <v>2</v>
      </c>
      <c r="S65" s="632" t="s">
        <v>73</v>
      </c>
      <c r="T65" s="289"/>
      <c r="U65" s="154">
        <v>3</v>
      </c>
      <c r="V65" s="632" t="s">
        <v>74</v>
      </c>
      <c r="W65" s="190"/>
      <c r="X65" s="233"/>
      <c r="Y65" s="68"/>
    </row>
    <row r="66" spans="1:149" ht="65.25" customHeight="1">
      <c r="A66" s="715" t="s">
        <v>182</v>
      </c>
      <c r="B66" s="96" t="s">
        <v>183</v>
      </c>
      <c r="C66" s="633"/>
      <c r="D66" s="632"/>
      <c r="E66" s="289"/>
      <c r="F66" s="633">
        <v>4</v>
      </c>
      <c r="G66" s="632" t="s">
        <v>73</v>
      </c>
      <c r="H66" s="289"/>
      <c r="I66" s="633"/>
      <c r="J66" s="632"/>
      <c r="K66" s="289"/>
      <c r="L66" s="633">
        <v>4</v>
      </c>
      <c r="M66" s="632" t="s">
        <v>73</v>
      </c>
      <c r="N66" s="289"/>
      <c r="O66" s="633">
        <v>5</v>
      </c>
      <c r="P66" s="632" t="s">
        <v>74</v>
      </c>
      <c r="Q66" s="289"/>
      <c r="R66" s="633">
        <v>3</v>
      </c>
      <c r="S66" s="632" t="s">
        <v>74</v>
      </c>
      <c r="T66" s="289"/>
      <c r="U66" s="154">
        <v>5</v>
      </c>
      <c r="V66" s="632" t="s">
        <v>74</v>
      </c>
      <c r="W66" s="190"/>
      <c r="X66" s="233"/>
      <c r="Y66" s="68"/>
    </row>
    <row r="67" spans="1:149" ht="65.25" customHeight="1">
      <c r="A67" s="715" t="s">
        <v>184</v>
      </c>
      <c r="B67" s="672" t="s">
        <v>185</v>
      </c>
      <c r="C67" s="633"/>
      <c r="D67" s="632"/>
      <c r="E67" s="289"/>
      <c r="F67" s="633">
        <v>4</v>
      </c>
      <c r="G67" s="632" t="s">
        <v>74</v>
      </c>
      <c r="H67" s="289"/>
      <c r="I67" s="633"/>
      <c r="J67" s="632"/>
      <c r="K67" s="289"/>
      <c r="L67" s="633">
        <v>4</v>
      </c>
      <c r="M67" s="632" t="s">
        <v>73</v>
      </c>
      <c r="N67" s="289"/>
      <c r="O67" s="633">
        <v>5</v>
      </c>
      <c r="P67" s="632" t="s">
        <v>74</v>
      </c>
      <c r="Q67" s="289"/>
      <c r="R67" s="633">
        <v>5</v>
      </c>
      <c r="S67" s="632" t="s">
        <v>74</v>
      </c>
      <c r="T67" s="289"/>
      <c r="U67" s="154">
        <v>5</v>
      </c>
      <c r="V67" s="632" t="s">
        <v>74</v>
      </c>
      <c r="W67" s="190"/>
      <c r="X67" s="233"/>
      <c r="Y67" s="68"/>
    </row>
    <row r="68" spans="1:149" ht="17.25" customHeight="1">
      <c r="A68" s="307"/>
      <c r="B68" s="712" t="s">
        <v>186</v>
      </c>
      <c r="C68" s="457"/>
      <c r="D68" s="586"/>
      <c r="E68" s="320"/>
      <c r="F68" s="457"/>
      <c r="G68" s="586"/>
      <c r="H68" s="320"/>
      <c r="I68" s="457"/>
      <c r="J68" s="586"/>
      <c r="K68" s="320"/>
      <c r="L68" s="457"/>
      <c r="M68" s="586"/>
      <c r="N68" s="320"/>
      <c r="O68" s="457"/>
      <c r="P68" s="586"/>
      <c r="Q68" s="320"/>
      <c r="R68" s="457"/>
      <c r="S68" s="586"/>
      <c r="T68" s="320"/>
      <c r="U68" s="457"/>
      <c r="V68" s="586"/>
      <c r="W68" s="624"/>
      <c r="X68" s="233"/>
      <c r="Y68" s="68"/>
    </row>
    <row r="69" spans="1:149" ht="29.25" customHeight="1">
      <c r="A69" s="307"/>
      <c r="B69" s="414" t="s">
        <v>187</v>
      </c>
      <c r="C69" s="261"/>
      <c r="D69" s="73"/>
      <c r="E69" s="172"/>
      <c r="F69" s="261"/>
      <c r="G69" s="73"/>
      <c r="H69" s="172"/>
      <c r="I69" s="261"/>
      <c r="J69" s="73"/>
      <c r="K69" s="172"/>
      <c r="L69" s="261"/>
      <c r="M69" s="73"/>
      <c r="N69" s="172"/>
      <c r="O69" s="261"/>
      <c r="P69" s="73"/>
      <c r="Q69" s="172"/>
      <c r="R69" s="261"/>
      <c r="S69" s="73"/>
      <c r="T69" s="172"/>
      <c r="U69" s="261"/>
      <c r="V69" s="73"/>
      <c r="W69" s="248"/>
      <c r="X69" s="233"/>
      <c r="Y69" s="68"/>
    </row>
    <row r="70" spans="1:149" ht="65.25" customHeight="1">
      <c r="A70" s="715" t="s">
        <v>188</v>
      </c>
      <c r="B70" s="96" t="s">
        <v>189</v>
      </c>
      <c r="C70" s="633"/>
      <c r="D70" s="632"/>
      <c r="E70" s="289"/>
      <c r="F70" s="633">
        <v>1</v>
      </c>
      <c r="G70" s="632" t="s">
        <v>73</v>
      </c>
      <c r="H70" s="289"/>
      <c r="I70" s="633">
        <v>2</v>
      </c>
      <c r="J70" s="632" t="s">
        <v>73</v>
      </c>
      <c r="K70" s="289"/>
      <c r="L70" s="633">
        <v>3</v>
      </c>
      <c r="M70" s="632" t="s">
        <v>73</v>
      </c>
      <c r="N70" s="289"/>
      <c r="O70" s="633">
        <v>5</v>
      </c>
      <c r="P70" s="632" t="s">
        <v>74</v>
      </c>
      <c r="Q70" s="289"/>
      <c r="R70" s="633">
        <v>3</v>
      </c>
      <c r="S70" s="632" t="s">
        <v>74</v>
      </c>
      <c r="T70" s="289"/>
      <c r="U70" s="154">
        <v>5</v>
      </c>
      <c r="V70" s="632" t="s">
        <v>74</v>
      </c>
      <c r="W70" s="190"/>
      <c r="X70" s="233"/>
      <c r="Y70" s="68"/>
    </row>
    <row r="71" spans="1:149" ht="65.25" customHeight="1">
      <c r="A71" s="715" t="s">
        <v>190</v>
      </c>
      <c r="B71" s="96" t="s">
        <v>191</v>
      </c>
      <c r="C71" s="633"/>
      <c r="D71" s="632"/>
      <c r="E71" s="289"/>
      <c r="F71" s="633">
        <v>4</v>
      </c>
      <c r="G71" s="632" t="s">
        <v>74</v>
      </c>
      <c r="H71" s="289"/>
      <c r="I71" s="633">
        <v>3</v>
      </c>
      <c r="J71" s="632" t="s">
        <v>74</v>
      </c>
      <c r="K71" s="289"/>
      <c r="L71" s="633">
        <v>4</v>
      </c>
      <c r="M71" s="632" t="s">
        <v>73</v>
      </c>
      <c r="N71" s="289"/>
      <c r="O71" s="633">
        <v>5</v>
      </c>
      <c r="P71" s="632" t="s">
        <v>74</v>
      </c>
      <c r="Q71" s="289"/>
      <c r="R71" s="633">
        <v>4</v>
      </c>
      <c r="S71" s="632" t="s">
        <v>74</v>
      </c>
      <c r="T71" s="289"/>
      <c r="U71" s="154">
        <v>5</v>
      </c>
      <c r="V71" s="632" t="s">
        <v>74</v>
      </c>
      <c r="W71" s="190"/>
      <c r="X71" s="233"/>
      <c r="Y71" s="68"/>
    </row>
    <row r="72" spans="1:149" ht="65.25" customHeight="1">
      <c r="A72" s="715" t="s">
        <v>192</v>
      </c>
      <c r="B72" s="672" t="s">
        <v>193</v>
      </c>
      <c r="C72" s="633"/>
      <c r="D72" s="632"/>
      <c r="E72" s="289"/>
      <c r="F72" s="633">
        <v>3</v>
      </c>
      <c r="G72" s="632" t="s">
        <v>73</v>
      </c>
      <c r="H72" s="289"/>
      <c r="I72" s="633">
        <v>3</v>
      </c>
      <c r="J72" s="632" t="s">
        <v>73</v>
      </c>
      <c r="K72" s="289"/>
      <c r="L72" s="633">
        <v>4</v>
      </c>
      <c r="M72" s="632" t="s">
        <v>73</v>
      </c>
      <c r="N72" s="289"/>
      <c r="O72" s="633">
        <v>5</v>
      </c>
      <c r="P72" s="632" t="s">
        <v>74</v>
      </c>
      <c r="Q72" s="289"/>
      <c r="R72" s="633">
        <v>5</v>
      </c>
      <c r="S72" s="632" t="s">
        <v>74</v>
      </c>
      <c r="T72" s="289"/>
      <c r="U72" s="154">
        <v>5</v>
      </c>
      <c r="V72" s="632" t="s">
        <v>74</v>
      </c>
      <c r="W72" s="190"/>
      <c r="X72" s="233"/>
      <c r="Y72" s="68"/>
    </row>
    <row r="73" spans="1:149" ht="65.25" customHeight="1">
      <c r="A73" s="715" t="s">
        <v>194</v>
      </c>
      <c r="B73" s="672" t="s">
        <v>195</v>
      </c>
      <c r="C73" s="633"/>
      <c r="D73" s="632"/>
      <c r="E73" s="289"/>
      <c r="F73" s="633">
        <v>4</v>
      </c>
      <c r="G73" s="632" t="s">
        <v>74</v>
      </c>
      <c r="H73" s="289"/>
      <c r="I73" s="633"/>
      <c r="J73" s="632"/>
      <c r="K73" s="289"/>
      <c r="L73" s="633">
        <v>4</v>
      </c>
      <c r="M73" s="632" t="s">
        <v>74</v>
      </c>
      <c r="N73" s="289"/>
      <c r="O73" s="633">
        <v>3</v>
      </c>
      <c r="P73" s="632" t="s">
        <v>73</v>
      </c>
      <c r="Q73" s="289"/>
      <c r="R73" s="633">
        <v>2</v>
      </c>
      <c r="S73" s="632" t="s">
        <v>73</v>
      </c>
      <c r="T73" s="289"/>
      <c r="U73" s="154">
        <v>3</v>
      </c>
      <c r="V73" s="632" t="s">
        <v>74</v>
      </c>
      <c r="W73" s="190"/>
      <c r="X73" s="233"/>
      <c r="Y73" s="68"/>
    </row>
    <row r="74" spans="1:149" ht="65.25" customHeight="1">
      <c r="A74" s="715" t="s">
        <v>196</v>
      </c>
      <c r="B74" s="672" t="s">
        <v>197</v>
      </c>
      <c r="C74" s="633"/>
      <c r="D74" s="632"/>
      <c r="E74" s="289"/>
      <c r="F74" s="633">
        <v>2</v>
      </c>
      <c r="G74" s="632" t="s">
        <v>73</v>
      </c>
      <c r="H74" s="289"/>
      <c r="I74" s="633"/>
      <c r="J74" s="632"/>
      <c r="K74" s="289"/>
      <c r="L74" s="633">
        <v>3</v>
      </c>
      <c r="M74" s="632" t="s">
        <v>73</v>
      </c>
      <c r="N74" s="289"/>
      <c r="O74" s="633">
        <v>1</v>
      </c>
      <c r="P74" s="632" t="s">
        <v>73</v>
      </c>
      <c r="Q74" s="289"/>
      <c r="R74" s="633">
        <v>1</v>
      </c>
      <c r="S74" s="632" t="s">
        <v>73</v>
      </c>
      <c r="T74" s="289"/>
      <c r="U74" s="154">
        <v>3</v>
      </c>
      <c r="V74" s="632" t="s">
        <v>74</v>
      </c>
      <c r="W74" s="190"/>
      <c r="X74" s="233"/>
      <c r="Y74" s="68"/>
    </row>
    <row r="75" spans="1:149" ht="65.25" customHeight="1">
      <c r="A75" s="715" t="s">
        <v>198</v>
      </c>
      <c r="B75" s="672" t="s">
        <v>318</v>
      </c>
      <c r="C75" s="633"/>
      <c r="D75" s="632"/>
      <c r="E75" s="289"/>
      <c r="F75" s="633">
        <v>3</v>
      </c>
      <c r="G75" s="632" t="s">
        <v>73</v>
      </c>
      <c r="H75" s="289"/>
      <c r="I75" s="633">
        <v>3</v>
      </c>
      <c r="J75" s="632" t="s">
        <v>73</v>
      </c>
      <c r="K75" s="289"/>
      <c r="L75" s="633">
        <v>4</v>
      </c>
      <c r="M75" s="632" t="s">
        <v>73</v>
      </c>
      <c r="N75" s="289"/>
      <c r="O75" s="633">
        <v>5</v>
      </c>
      <c r="P75" s="632" t="s">
        <v>73</v>
      </c>
      <c r="Q75" s="289"/>
      <c r="R75" s="633">
        <v>5</v>
      </c>
      <c r="S75" s="632" t="s">
        <v>74</v>
      </c>
      <c r="T75" s="289"/>
      <c r="U75" s="154">
        <v>5</v>
      </c>
      <c r="V75" s="632" t="s">
        <v>74</v>
      </c>
      <c r="W75" s="190"/>
      <c r="X75" s="233"/>
      <c r="Y75" s="68"/>
    </row>
    <row r="76" spans="1:149" ht="65.25" customHeight="1">
      <c r="A76" s="715" t="s">
        <v>200</v>
      </c>
      <c r="B76" s="672" t="s">
        <v>201</v>
      </c>
      <c r="C76" s="633"/>
      <c r="D76" s="632"/>
      <c r="E76" s="289"/>
      <c r="F76" s="633">
        <v>4</v>
      </c>
      <c r="G76" s="632" t="s">
        <v>74</v>
      </c>
      <c r="H76" s="289"/>
      <c r="I76" s="633">
        <v>4</v>
      </c>
      <c r="J76" s="632" t="s">
        <v>73</v>
      </c>
      <c r="K76" s="289"/>
      <c r="L76" s="633">
        <v>3</v>
      </c>
      <c r="M76" s="632" t="s">
        <v>74</v>
      </c>
      <c r="N76" s="289"/>
      <c r="O76" s="633">
        <v>5</v>
      </c>
      <c r="P76" s="632" t="s">
        <v>73</v>
      </c>
      <c r="Q76" s="289"/>
      <c r="R76" s="633">
        <v>5</v>
      </c>
      <c r="S76" s="632" t="s">
        <v>74</v>
      </c>
      <c r="T76" s="289"/>
      <c r="U76" s="154">
        <v>5</v>
      </c>
      <c r="V76" s="632" t="s">
        <v>74</v>
      </c>
      <c r="W76" s="190"/>
      <c r="X76" s="233"/>
      <c r="Y76" s="68"/>
    </row>
    <row r="77" spans="1:149" ht="29.25" customHeight="1">
      <c r="A77" s="68"/>
      <c r="B77" s="414" t="s">
        <v>202</v>
      </c>
      <c r="C77" s="261"/>
      <c r="D77" s="73"/>
      <c r="E77" s="172"/>
      <c r="F77" s="261"/>
      <c r="G77" s="73"/>
      <c r="H77" s="172"/>
      <c r="I77" s="261"/>
      <c r="J77" s="73"/>
      <c r="K77" s="172"/>
      <c r="L77" s="261"/>
      <c r="M77" s="73"/>
      <c r="N77" s="172"/>
      <c r="O77" s="261"/>
      <c r="P77" s="73"/>
      <c r="Q77" s="172"/>
      <c r="R77" s="261"/>
      <c r="S77" s="73"/>
      <c r="T77" s="172"/>
      <c r="U77" s="261"/>
      <c r="V77" s="73"/>
      <c r="W77" s="248"/>
      <c r="X77" s="233"/>
      <c r="Y77" s="68"/>
    </row>
    <row r="78" spans="1:149" ht="65.25" customHeight="1">
      <c r="A78" s="715" t="s">
        <v>203</v>
      </c>
      <c r="B78" s="96" t="s">
        <v>204</v>
      </c>
      <c r="C78" s="633"/>
      <c r="D78" s="632"/>
      <c r="E78" s="289"/>
      <c r="F78" s="633">
        <v>2</v>
      </c>
      <c r="G78" s="632" t="s">
        <v>73</v>
      </c>
      <c r="H78" s="289"/>
      <c r="I78" s="633">
        <v>2</v>
      </c>
      <c r="J78" s="632" t="s">
        <v>73</v>
      </c>
      <c r="K78" s="289"/>
      <c r="L78" s="633">
        <v>5</v>
      </c>
      <c r="M78" s="632" t="s">
        <v>74</v>
      </c>
      <c r="N78" s="289"/>
      <c r="O78" s="633">
        <v>1</v>
      </c>
      <c r="P78" s="632" t="s">
        <v>73</v>
      </c>
      <c r="Q78" s="289"/>
      <c r="R78" s="633">
        <v>1</v>
      </c>
      <c r="S78" s="632" t="s">
        <v>73</v>
      </c>
      <c r="T78" s="289"/>
      <c r="U78" s="154">
        <v>3</v>
      </c>
      <c r="V78" s="632" t="s">
        <v>74</v>
      </c>
      <c r="W78" s="190"/>
      <c r="X78" s="233"/>
      <c r="Y78" s="68"/>
    </row>
    <row r="79" spans="1:149" ht="65.25" customHeight="1">
      <c r="A79" s="715" t="s">
        <v>205</v>
      </c>
      <c r="B79" s="96" t="s">
        <v>206</v>
      </c>
      <c r="C79" s="633"/>
      <c r="D79" s="632"/>
      <c r="E79" s="289"/>
      <c r="F79" s="633">
        <v>3</v>
      </c>
      <c r="G79" s="632" t="s">
        <v>73</v>
      </c>
      <c r="H79" s="289"/>
      <c r="I79" s="633"/>
      <c r="J79" s="632"/>
      <c r="K79" s="289"/>
      <c r="L79" s="633">
        <v>5</v>
      </c>
      <c r="M79" s="632" t="s">
        <v>74</v>
      </c>
      <c r="N79" s="289"/>
      <c r="O79" s="633">
        <v>3</v>
      </c>
      <c r="P79" s="632" t="s">
        <v>74</v>
      </c>
      <c r="Q79" s="289"/>
      <c r="R79" s="633">
        <v>3</v>
      </c>
      <c r="S79" s="632" t="s">
        <v>74</v>
      </c>
      <c r="T79" s="289"/>
      <c r="U79" s="154">
        <v>5</v>
      </c>
      <c r="V79" s="632" t="s">
        <v>74</v>
      </c>
      <c r="W79" s="190"/>
      <c r="X79" s="233"/>
      <c r="Y79" s="68"/>
    </row>
    <row r="80" spans="1:149" ht="65.25" customHeight="1">
      <c r="A80" s="715" t="s">
        <v>207</v>
      </c>
      <c r="B80" s="672" t="s">
        <v>208</v>
      </c>
      <c r="C80" s="633"/>
      <c r="D80" s="632"/>
      <c r="E80" s="289"/>
      <c r="F80" s="633">
        <v>3</v>
      </c>
      <c r="G80" s="632" t="s">
        <v>74</v>
      </c>
      <c r="H80" s="289"/>
      <c r="I80" s="633">
        <v>2</v>
      </c>
      <c r="J80" s="632" t="s">
        <v>73</v>
      </c>
      <c r="K80" s="289"/>
      <c r="L80" s="633">
        <v>4</v>
      </c>
      <c r="M80" s="632" t="s">
        <v>73</v>
      </c>
      <c r="N80" s="289"/>
      <c r="O80" s="633">
        <v>3</v>
      </c>
      <c r="P80" s="632" t="s">
        <v>73</v>
      </c>
      <c r="Q80" s="289"/>
      <c r="R80" s="633">
        <v>3</v>
      </c>
      <c r="S80" s="632" t="s">
        <v>74</v>
      </c>
      <c r="T80" s="289"/>
      <c r="U80" s="154">
        <v>5</v>
      </c>
      <c r="V80" s="632" t="s">
        <v>74</v>
      </c>
      <c r="W80" s="190"/>
      <c r="X80" s="233"/>
      <c r="Y80" s="68"/>
    </row>
    <row r="81" spans="1:149" ht="65.25" customHeight="1">
      <c r="A81" s="715" t="s">
        <v>209</v>
      </c>
      <c r="B81" s="672" t="s">
        <v>210</v>
      </c>
      <c r="C81" s="633"/>
      <c r="D81" s="632"/>
      <c r="E81" s="289"/>
      <c r="F81" s="633">
        <v>4</v>
      </c>
      <c r="G81" s="632" t="s">
        <v>74</v>
      </c>
      <c r="H81" s="289"/>
      <c r="I81" s="633">
        <v>2</v>
      </c>
      <c r="J81" s="632" t="s">
        <v>73</v>
      </c>
      <c r="K81" s="289"/>
      <c r="L81" s="633">
        <v>3</v>
      </c>
      <c r="M81" s="632" t="s">
        <v>73</v>
      </c>
      <c r="N81" s="289"/>
      <c r="O81" s="633">
        <v>5</v>
      </c>
      <c r="P81" s="632" t="s">
        <v>73</v>
      </c>
      <c r="Q81" s="289"/>
      <c r="R81" s="633">
        <v>5</v>
      </c>
      <c r="S81" s="632" t="s">
        <v>74</v>
      </c>
      <c r="T81" s="289"/>
      <c r="U81" s="154">
        <v>5</v>
      </c>
      <c r="V81" s="632" t="s">
        <v>74</v>
      </c>
      <c r="W81" s="190"/>
      <c r="X81" s="233"/>
      <c r="Y81" s="68"/>
    </row>
    <row r="82" spans="1:149" ht="29.25" customHeight="1">
      <c r="A82" s="68"/>
      <c r="B82" s="564" t="s">
        <v>211</v>
      </c>
      <c r="C82" s="167"/>
      <c r="D82" s="73"/>
      <c r="E82" s="172"/>
      <c r="F82" s="261"/>
      <c r="G82" s="73"/>
      <c r="H82" s="172"/>
      <c r="I82" s="261"/>
      <c r="J82" s="73"/>
      <c r="K82" s="172"/>
      <c r="L82" s="261"/>
      <c r="M82" s="73"/>
      <c r="N82" s="172"/>
      <c r="O82" s="261"/>
      <c r="P82" s="73"/>
      <c r="Q82" s="172"/>
      <c r="R82" s="261"/>
      <c r="S82" s="73"/>
      <c r="T82" s="172"/>
      <c r="U82" s="261"/>
      <c r="V82" s="73"/>
      <c r="W82" s="248"/>
      <c r="X82" s="233"/>
      <c r="Y82" s="68"/>
    </row>
    <row r="83" spans="1:149" ht="65.25" customHeight="1">
      <c r="A83" s="715" t="s">
        <v>212</v>
      </c>
      <c r="B83" s="672" t="s">
        <v>213</v>
      </c>
      <c r="C83" s="633"/>
      <c r="D83" s="632"/>
      <c r="E83" s="289"/>
      <c r="F83" s="633">
        <v>3</v>
      </c>
      <c r="G83" s="632" t="s">
        <v>73</v>
      </c>
      <c r="H83" s="289"/>
      <c r="I83" s="633">
        <v>3</v>
      </c>
      <c r="J83" s="632" t="s">
        <v>73</v>
      </c>
      <c r="K83" s="289"/>
      <c r="L83" s="633">
        <v>4</v>
      </c>
      <c r="M83" s="632" t="s">
        <v>74</v>
      </c>
      <c r="N83" s="289"/>
      <c r="O83" s="633">
        <v>3</v>
      </c>
      <c r="P83" s="632" t="s">
        <v>73</v>
      </c>
      <c r="Q83" s="289"/>
      <c r="R83" s="633">
        <v>3</v>
      </c>
      <c r="S83" s="632" t="s">
        <v>74</v>
      </c>
      <c r="T83" s="289"/>
      <c r="U83" s="154">
        <v>5</v>
      </c>
      <c r="V83" s="632" t="s">
        <v>74</v>
      </c>
      <c r="W83" s="190"/>
      <c r="X83" s="233"/>
      <c r="Y83" s="68"/>
    </row>
    <row r="84" spans="1:149" ht="65.25" customHeight="1">
      <c r="A84" s="715" t="s">
        <v>214</v>
      </c>
      <c r="B84" s="672" t="s">
        <v>215</v>
      </c>
      <c r="C84" s="633"/>
      <c r="D84" s="632"/>
      <c r="E84" s="289"/>
      <c r="F84" s="633">
        <v>3</v>
      </c>
      <c r="G84" s="632" t="s">
        <v>74</v>
      </c>
      <c r="H84" s="289"/>
      <c r="I84" s="633">
        <v>3</v>
      </c>
      <c r="J84" s="632" t="s">
        <v>74</v>
      </c>
      <c r="K84" s="289"/>
      <c r="L84" s="633">
        <v>3</v>
      </c>
      <c r="M84" s="632" t="s">
        <v>73</v>
      </c>
      <c r="N84" s="289"/>
      <c r="O84" s="633">
        <v>3</v>
      </c>
      <c r="P84" s="632" t="s">
        <v>73</v>
      </c>
      <c r="Q84" s="289"/>
      <c r="R84" s="633">
        <v>3</v>
      </c>
      <c r="S84" s="632" t="s">
        <v>74</v>
      </c>
      <c r="T84" s="289"/>
      <c r="U84" s="154">
        <v>5</v>
      </c>
      <c r="V84" s="632" t="s">
        <v>74</v>
      </c>
      <c r="W84" s="190"/>
      <c r="X84" s="233"/>
      <c r="Y84" s="68"/>
    </row>
    <row r="85" spans="1:149" ht="65.25" customHeight="1">
      <c r="A85" s="715" t="s">
        <v>216</v>
      </c>
      <c r="B85" s="672" t="s">
        <v>217</v>
      </c>
      <c r="C85" s="633"/>
      <c r="D85" s="632"/>
      <c r="E85" s="289"/>
      <c r="F85" s="633">
        <v>3</v>
      </c>
      <c r="G85" s="632" t="s">
        <v>73</v>
      </c>
      <c r="H85" s="289"/>
      <c r="I85" s="633">
        <v>2</v>
      </c>
      <c r="J85" s="632" t="s">
        <v>73</v>
      </c>
      <c r="K85" s="289"/>
      <c r="L85" s="633">
        <v>3</v>
      </c>
      <c r="M85" s="632" t="s">
        <v>73</v>
      </c>
      <c r="N85" s="289"/>
      <c r="O85" s="633">
        <v>3</v>
      </c>
      <c r="P85" s="632" t="s">
        <v>73</v>
      </c>
      <c r="Q85" s="289"/>
      <c r="R85" s="633">
        <v>3</v>
      </c>
      <c r="S85" s="632" t="s">
        <v>73</v>
      </c>
      <c r="T85" s="289"/>
      <c r="U85" s="154">
        <v>5</v>
      </c>
      <c r="V85" s="632" t="s">
        <v>74</v>
      </c>
      <c r="W85" s="190"/>
      <c r="X85" s="233"/>
      <c r="Y85" s="68"/>
    </row>
    <row r="86" spans="1:149" ht="29.25" customHeight="1">
      <c r="A86" s="68"/>
      <c r="B86" s="664" t="s">
        <v>218</v>
      </c>
      <c r="C86" s="365"/>
      <c r="D86" s="643"/>
      <c r="E86" s="454"/>
      <c r="F86" s="365"/>
      <c r="G86" s="643"/>
      <c r="H86" s="454"/>
      <c r="I86" s="365"/>
      <c r="J86" s="643"/>
      <c r="K86" s="454"/>
      <c r="L86" s="365"/>
      <c r="M86" s="643"/>
      <c r="N86" s="454"/>
      <c r="O86" s="365"/>
      <c r="P86" s="643"/>
      <c r="Q86" s="454"/>
      <c r="R86" s="365"/>
      <c r="S86" s="643"/>
      <c r="T86" s="454"/>
      <c r="U86" s="365"/>
      <c r="V86" s="643"/>
      <c r="W86" s="526"/>
      <c r="X86" s="233"/>
      <c r="Y86" s="68"/>
    </row>
    <row r="87" spans="1:149" ht="65.25" customHeight="1">
      <c r="A87" s="715" t="s">
        <v>219</v>
      </c>
      <c r="B87" s="96" t="s">
        <v>220</v>
      </c>
      <c r="C87" s="633"/>
      <c r="D87" s="632"/>
      <c r="E87" s="289"/>
      <c r="F87" s="633"/>
      <c r="G87" s="632"/>
      <c r="H87" s="289"/>
      <c r="I87" s="633"/>
      <c r="J87" s="632"/>
      <c r="K87" s="289"/>
      <c r="L87" s="633">
        <v>1</v>
      </c>
      <c r="M87" s="632" t="s">
        <v>73</v>
      </c>
      <c r="N87" s="289"/>
      <c r="O87" s="633"/>
      <c r="P87" s="632"/>
      <c r="Q87" s="289"/>
      <c r="R87" s="633"/>
      <c r="S87" s="632"/>
      <c r="T87" s="289"/>
      <c r="U87" s="154"/>
      <c r="V87" s="632"/>
      <c r="W87" s="190"/>
      <c r="X87" s="233"/>
      <c r="Y87" s="68"/>
    </row>
    <row r="88" spans="1:149" ht="65.25" customHeight="1">
      <c r="A88" s="715" t="s">
        <v>221</v>
      </c>
      <c r="B88" s="96" t="s">
        <v>222</v>
      </c>
      <c r="C88" s="633"/>
      <c r="D88" s="632"/>
      <c r="E88" s="289"/>
      <c r="F88" s="633"/>
      <c r="G88" s="632"/>
      <c r="H88" s="289"/>
      <c r="I88" s="633"/>
      <c r="J88" s="632"/>
      <c r="K88" s="289"/>
      <c r="L88" s="633">
        <v>1</v>
      </c>
      <c r="M88" s="632" t="s">
        <v>73</v>
      </c>
      <c r="N88" s="289"/>
      <c r="O88" s="633"/>
      <c r="P88" s="632"/>
      <c r="Q88" s="289"/>
      <c r="R88" s="633"/>
      <c r="S88" s="632"/>
      <c r="T88" s="289"/>
      <c r="U88" s="154"/>
      <c r="V88" s="632"/>
      <c r="W88" s="190"/>
      <c r="X88" s="233"/>
      <c r="Y88" s="68"/>
    </row>
    <row r="89" spans="1:149" ht="65.25" customHeight="1">
      <c r="A89" s="715" t="s">
        <v>223</v>
      </c>
      <c r="B89" s="96" t="s">
        <v>224</v>
      </c>
      <c r="C89" s="633"/>
      <c r="D89" s="632"/>
      <c r="E89" s="289"/>
      <c r="F89" s="633"/>
      <c r="G89" s="632"/>
      <c r="H89" s="289"/>
      <c r="I89" s="633"/>
      <c r="J89" s="632"/>
      <c r="K89" s="289"/>
      <c r="L89" s="633">
        <v>2</v>
      </c>
      <c r="M89" s="632" t="s">
        <v>73</v>
      </c>
      <c r="N89" s="289"/>
      <c r="O89" s="633"/>
      <c r="P89" s="632"/>
      <c r="Q89" s="289"/>
      <c r="R89" s="633"/>
      <c r="S89" s="632"/>
      <c r="T89" s="289"/>
      <c r="U89" s="154"/>
      <c r="V89" s="632"/>
      <c r="W89" s="190"/>
      <c r="X89" s="233"/>
      <c r="Y89" s="68"/>
    </row>
    <row r="90" spans="1:149" ht="65.25" customHeight="1">
      <c r="A90" s="715" t="s">
        <v>225</v>
      </c>
      <c r="B90" s="96" t="s">
        <v>226</v>
      </c>
      <c r="C90" s="633"/>
      <c r="D90" s="632"/>
      <c r="E90" s="289"/>
      <c r="F90" s="633">
        <v>4</v>
      </c>
      <c r="G90" s="632" t="s">
        <v>73</v>
      </c>
      <c r="H90" s="289"/>
      <c r="I90" s="633"/>
      <c r="J90" s="632"/>
      <c r="K90" s="289"/>
      <c r="L90" s="633">
        <v>4</v>
      </c>
      <c r="M90" s="632" t="s">
        <v>73</v>
      </c>
      <c r="N90" s="289"/>
      <c r="O90" s="633">
        <v>5</v>
      </c>
      <c r="P90" s="632" t="s">
        <v>73</v>
      </c>
      <c r="Q90" s="289"/>
      <c r="R90" s="633">
        <v>5</v>
      </c>
      <c r="S90" s="632" t="s">
        <v>74</v>
      </c>
      <c r="T90" s="289"/>
      <c r="U90" s="154">
        <v>3</v>
      </c>
      <c r="V90" s="632" t="s">
        <v>73</v>
      </c>
      <c r="W90" s="190"/>
      <c r="X90" s="233"/>
      <c r="Y90" s="68"/>
    </row>
    <row r="91" spans="1:149" ht="65.25" customHeight="1">
      <c r="A91" s="715" t="s">
        <v>227</v>
      </c>
      <c r="B91" s="96" t="s">
        <v>228</v>
      </c>
      <c r="C91" s="633"/>
      <c r="D91" s="632"/>
      <c r="E91" s="289"/>
      <c r="F91" s="633">
        <v>4</v>
      </c>
      <c r="G91" s="632" t="s">
        <v>74</v>
      </c>
      <c r="H91" s="289"/>
      <c r="I91" s="633"/>
      <c r="J91" s="632"/>
      <c r="K91" s="289"/>
      <c r="L91" s="633">
        <v>4</v>
      </c>
      <c r="M91" s="632" t="s">
        <v>73</v>
      </c>
      <c r="N91" s="289"/>
      <c r="O91" s="633"/>
      <c r="P91" s="632"/>
      <c r="Q91" s="289"/>
      <c r="R91" s="633"/>
      <c r="S91" s="632"/>
      <c r="T91" s="289"/>
      <c r="U91" s="154">
        <v>3</v>
      </c>
      <c r="V91" s="632" t="s">
        <v>74</v>
      </c>
      <c r="W91" s="190"/>
      <c r="X91" s="233"/>
      <c r="Y91" s="68"/>
    </row>
    <row r="92" spans="1:149" ht="65.25" customHeight="1">
      <c r="A92" s="715" t="s">
        <v>229</v>
      </c>
      <c r="B92" s="672" t="s">
        <v>230</v>
      </c>
      <c r="C92" s="633"/>
      <c r="D92" s="632"/>
      <c r="E92" s="289"/>
      <c r="F92" s="633">
        <v>3</v>
      </c>
      <c r="G92" s="632" t="s">
        <v>73</v>
      </c>
      <c r="H92" s="289"/>
      <c r="I92" s="633">
        <v>3</v>
      </c>
      <c r="J92" s="632" t="s">
        <v>73</v>
      </c>
      <c r="K92" s="289"/>
      <c r="L92" s="633">
        <v>4</v>
      </c>
      <c r="M92" s="632" t="s">
        <v>73</v>
      </c>
      <c r="N92" s="289"/>
      <c r="O92" s="633">
        <v>5</v>
      </c>
      <c r="P92" s="632" t="s">
        <v>73</v>
      </c>
      <c r="Q92" s="289"/>
      <c r="R92" s="633">
        <v>5</v>
      </c>
      <c r="S92" s="632" t="s">
        <v>74</v>
      </c>
      <c r="T92" s="289"/>
      <c r="U92" s="154">
        <v>5</v>
      </c>
      <c r="V92" s="632" t="s">
        <v>74</v>
      </c>
      <c r="W92" s="190"/>
      <c r="X92" s="233"/>
      <c r="Y92" s="68"/>
    </row>
    <row r="93" spans="1:149" ht="65.25" customHeight="1">
      <c r="A93" s="715" t="s">
        <v>231</v>
      </c>
      <c r="B93" s="672" t="s">
        <v>232</v>
      </c>
      <c r="C93" s="633"/>
      <c r="D93" s="632"/>
      <c r="E93" s="289"/>
      <c r="F93" s="633">
        <v>3</v>
      </c>
      <c r="G93" s="632" t="s">
        <v>73</v>
      </c>
      <c r="H93" s="289"/>
      <c r="I93" s="633"/>
      <c r="J93" s="632"/>
      <c r="K93" s="289"/>
      <c r="L93" s="633">
        <v>4</v>
      </c>
      <c r="M93" s="632" t="s">
        <v>73</v>
      </c>
      <c r="N93" s="289"/>
      <c r="O93" s="633">
        <v>5</v>
      </c>
      <c r="P93" s="632" t="s">
        <v>73</v>
      </c>
      <c r="Q93" s="289"/>
      <c r="R93" s="633">
        <v>5</v>
      </c>
      <c r="S93" s="632" t="s">
        <v>73</v>
      </c>
      <c r="T93" s="289"/>
      <c r="U93" s="154">
        <v>3</v>
      </c>
      <c r="V93" s="632" t="s">
        <v>74</v>
      </c>
      <c r="W93" s="190"/>
      <c r="X93" s="233"/>
      <c r="Y93" s="68"/>
    </row>
    <row r="94" spans="1:149" ht="17.25" customHeight="1">
      <c r="A94" s="226"/>
      <c r="B94" s="144"/>
      <c r="C94" s="225"/>
      <c r="D94" s="434"/>
      <c r="E94" s="634"/>
      <c r="F94" s="225"/>
      <c r="G94" s="434"/>
      <c r="H94" s="634"/>
      <c r="I94" s="225"/>
      <c r="J94" s="434"/>
      <c r="K94" s="634"/>
      <c r="L94" s="225"/>
      <c r="M94" s="434"/>
      <c r="N94" s="634"/>
      <c r="O94" s="225"/>
      <c r="P94" s="434"/>
      <c r="Q94" s="634"/>
      <c r="R94" s="225"/>
      <c r="S94" s="434"/>
      <c r="T94" s="634"/>
      <c r="U94" s="225"/>
      <c r="V94" s="434"/>
      <c r="W94" s="408"/>
      <c r="X94" s="680"/>
      <c r="Y94" s="237"/>
    </row>
    <row r="95" spans="1:149" ht="17.25" customHeight="1">
      <c r="A95" s="68"/>
      <c r="B95" s="532" t="s">
        <v>233</v>
      </c>
      <c r="C95" s="332"/>
      <c r="D95" s="655"/>
      <c r="E95" s="91"/>
      <c r="F95" s="332"/>
      <c r="G95" s="655"/>
      <c r="H95" s="91"/>
      <c r="I95" s="332"/>
      <c r="J95" s="655"/>
      <c r="K95" s="91"/>
      <c r="L95" s="332"/>
      <c r="M95" s="655"/>
      <c r="N95" s="91"/>
      <c r="O95" s="332"/>
      <c r="P95" s="655"/>
      <c r="Q95" s="91"/>
      <c r="R95" s="332"/>
      <c r="S95" s="655"/>
      <c r="T95" s="91"/>
      <c r="U95" s="332"/>
      <c r="V95" s="655"/>
      <c r="W95" s="195"/>
      <c r="X95" s="233"/>
      <c r="Y95" s="68"/>
    </row>
    <row r="96" spans="1:149" ht="29.25" customHeight="1">
      <c r="A96" s="68"/>
      <c r="B96" s="202" t="s">
        <v>234</v>
      </c>
      <c r="C96" s="36"/>
      <c r="D96" s="287"/>
      <c r="E96" s="422"/>
      <c r="F96" s="36"/>
      <c r="G96" s="287"/>
      <c r="H96" s="422"/>
      <c r="I96" s="36"/>
      <c r="J96" s="287"/>
      <c r="K96" s="422"/>
      <c r="L96" s="36"/>
      <c r="M96" s="287"/>
      <c r="N96" s="422"/>
      <c r="O96" s="36"/>
      <c r="P96" s="287"/>
      <c r="Q96" s="422"/>
      <c r="R96" s="36"/>
      <c r="S96" s="287"/>
      <c r="T96" s="422"/>
      <c r="U96" s="36"/>
      <c r="V96" s="287"/>
      <c r="W96" s="399"/>
      <c r="X96" s="233"/>
      <c r="Y96" s="68"/>
    </row>
    <row r="97" spans="1:149" ht="65.25" customHeight="1">
      <c r="A97" s="715" t="s">
        <v>235</v>
      </c>
      <c r="B97" s="96" t="s">
        <v>236</v>
      </c>
      <c r="C97" s="633">
        <v>5</v>
      </c>
      <c r="D97" s="632" t="s">
        <v>74</v>
      </c>
      <c r="E97" s="289"/>
      <c r="F97" s="633">
        <v>2</v>
      </c>
      <c r="G97" s="632" t="s">
        <v>73</v>
      </c>
      <c r="H97" s="289"/>
      <c r="I97" s="633"/>
      <c r="J97" s="632"/>
      <c r="K97" s="289"/>
      <c r="L97" s="633">
        <v>5</v>
      </c>
      <c r="M97" s="632" t="s">
        <v>74</v>
      </c>
      <c r="N97" s="289"/>
      <c r="O97" s="633">
        <v>5</v>
      </c>
      <c r="P97" s="632" t="s">
        <v>74</v>
      </c>
      <c r="Q97" s="289"/>
      <c r="R97" s="633">
        <v>5</v>
      </c>
      <c r="S97" s="632" t="s">
        <v>74</v>
      </c>
      <c r="T97" s="289"/>
      <c r="U97" s="154">
        <v>5</v>
      </c>
      <c r="V97" s="632" t="s">
        <v>74</v>
      </c>
      <c r="W97" s="190"/>
      <c r="X97" s="233"/>
      <c r="Y97" s="68"/>
    </row>
    <row r="98" spans="1:149" ht="65.25" customHeight="1">
      <c r="A98" s="715" t="s">
        <v>237</v>
      </c>
      <c r="B98" s="96" t="s">
        <v>238</v>
      </c>
      <c r="C98" s="633"/>
      <c r="D98" s="632"/>
      <c r="E98" s="289"/>
      <c r="F98" s="633">
        <v>3</v>
      </c>
      <c r="G98" s="632" t="s">
        <v>73</v>
      </c>
      <c r="H98" s="289"/>
      <c r="I98" s="633"/>
      <c r="J98" s="632"/>
      <c r="K98" s="289"/>
      <c r="L98" s="633">
        <v>5</v>
      </c>
      <c r="M98" s="632" t="s">
        <v>74</v>
      </c>
      <c r="N98" s="289"/>
      <c r="O98" s="633">
        <v>3</v>
      </c>
      <c r="P98" s="632" t="s">
        <v>74</v>
      </c>
      <c r="Q98" s="289"/>
      <c r="R98" s="633">
        <v>5</v>
      </c>
      <c r="S98" s="632" t="s">
        <v>74</v>
      </c>
      <c r="T98" s="289"/>
      <c r="U98" s="154">
        <v>3</v>
      </c>
      <c r="V98" s="632" t="s">
        <v>74</v>
      </c>
      <c r="W98" s="190"/>
      <c r="X98" s="233"/>
      <c r="Y98" s="68"/>
    </row>
    <row r="99" spans="1:149" ht="17.25" customHeight="1">
      <c r="A99" s="68"/>
      <c r="B99" s="231" t="s">
        <v>239</v>
      </c>
      <c r="C99" s="444"/>
      <c r="D99" s="163"/>
      <c r="E99" s="645"/>
      <c r="F99" s="368"/>
      <c r="G99" s="163"/>
      <c r="H99" s="645"/>
      <c r="I99" s="368"/>
      <c r="J99" s="163"/>
      <c r="K99" s="645"/>
      <c r="L99" s="368"/>
      <c r="M99" s="163"/>
      <c r="N99" s="645"/>
      <c r="O99" s="368"/>
      <c r="P99" s="163"/>
      <c r="Q99" s="645"/>
      <c r="R99" s="368"/>
      <c r="S99" s="163"/>
      <c r="T99" s="645"/>
      <c r="U99" s="368"/>
      <c r="V99" s="163"/>
      <c r="W99" s="394"/>
      <c r="X99" s="233"/>
      <c r="Y99" s="68"/>
    </row>
    <row r="100" spans="1:149" ht="29.25" customHeight="1">
      <c r="A100" s="68"/>
      <c r="B100" s="137" t="s">
        <v>240</v>
      </c>
      <c r="C100" s="718"/>
      <c r="D100" s="640"/>
      <c r="E100" s="211"/>
      <c r="F100" s="198"/>
      <c r="G100" s="640"/>
      <c r="H100" s="211"/>
      <c r="I100" s="198"/>
      <c r="J100" s="640"/>
      <c r="K100" s="211"/>
      <c r="L100" s="198"/>
      <c r="M100" s="640"/>
      <c r="N100" s="211"/>
      <c r="O100" s="198"/>
      <c r="P100" s="640"/>
      <c r="Q100" s="211"/>
      <c r="R100" s="198"/>
      <c r="S100" s="640"/>
      <c r="T100" s="211"/>
      <c r="U100" s="198"/>
      <c r="V100" s="640"/>
      <c r="W100" s="139"/>
      <c r="X100" s="233"/>
      <c r="Y100" s="68"/>
    </row>
    <row r="101" spans="1:149" ht="65.25" customHeight="1">
      <c r="A101" s="715" t="s">
        <v>241</v>
      </c>
      <c r="B101" s="96" t="s">
        <v>242</v>
      </c>
      <c r="C101" s="633"/>
      <c r="D101" s="632"/>
      <c r="E101" s="289"/>
      <c r="F101" s="633">
        <v>5</v>
      </c>
      <c r="G101" s="632" t="s">
        <v>74</v>
      </c>
      <c r="H101" s="289"/>
      <c r="I101" s="633">
        <v>3</v>
      </c>
      <c r="J101" s="632" t="s">
        <v>74</v>
      </c>
      <c r="K101" s="289"/>
      <c r="L101" s="633">
        <v>5</v>
      </c>
      <c r="M101" s="632" t="s">
        <v>73</v>
      </c>
      <c r="N101" s="289"/>
      <c r="O101" s="633">
        <v>3</v>
      </c>
      <c r="P101" s="632" t="s">
        <v>74</v>
      </c>
      <c r="Q101" s="289"/>
      <c r="R101" s="633">
        <v>3</v>
      </c>
      <c r="S101" s="632" t="s">
        <v>74</v>
      </c>
      <c r="T101" s="289"/>
      <c r="U101" s="154">
        <v>5</v>
      </c>
      <c r="V101" s="632" t="s">
        <v>74</v>
      </c>
      <c r="W101" s="190"/>
      <c r="X101" s="233"/>
      <c r="Y101" s="68"/>
    </row>
    <row r="102" spans="1:149" ht="65.25" customHeight="1">
      <c r="A102" s="715" t="s">
        <v>243</v>
      </c>
      <c r="B102" s="672" t="s">
        <v>244</v>
      </c>
      <c r="C102" s="633"/>
      <c r="D102" s="632"/>
      <c r="E102" s="289"/>
      <c r="F102" s="633">
        <v>5</v>
      </c>
      <c r="G102" s="632" t="s">
        <v>74</v>
      </c>
      <c r="H102" s="289"/>
      <c r="I102" s="633">
        <v>4</v>
      </c>
      <c r="J102" s="632" t="s">
        <v>74</v>
      </c>
      <c r="K102" s="289"/>
      <c r="L102" s="633">
        <v>4</v>
      </c>
      <c r="M102" s="632" t="s">
        <v>73</v>
      </c>
      <c r="N102" s="289"/>
      <c r="O102" s="633">
        <v>2</v>
      </c>
      <c r="P102" s="632" t="s">
        <v>73</v>
      </c>
      <c r="Q102" s="289"/>
      <c r="R102" s="633">
        <v>2</v>
      </c>
      <c r="S102" s="632" t="s">
        <v>73</v>
      </c>
      <c r="T102" s="289"/>
      <c r="U102" s="154">
        <v>3</v>
      </c>
      <c r="V102" s="632" t="s">
        <v>74</v>
      </c>
      <c r="W102" s="190"/>
      <c r="X102" s="233"/>
      <c r="Y102" s="68"/>
    </row>
    <row r="103" spans="1:149" ht="65.25" customHeight="1">
      <c r="A103" s="715" t="s">
        <v>245</v>
      </c>
      <c r="B103" s="672" t="s">
        <v>246</v>
      </c>
      <c r="C103" s="633"/>
      <c r="D103" s="632"/>
      <c r="E103" s="289"/>
      <c r="F103" s="633">
        <v>3</v>
      </c>
      <c r="G103" s="632" t="s">
        <v>73</v>
      </c>
      <c r="H103" s="289"/>
      <c r="I103" s="633">
        <v>2</v>
      </c>
      <c r="J103" s="632" t="s">
        <v>73</v>
      </c>
      <c r="K103" s="289"/>
      <c r="L103" s="633">
        <v>5</v>
      </c>
      <c r="M103" s="632" t="s">
        <v>73</v>
      </c>
      <c r="N103" s="289"/>
      <c r="O103" s="633">
        <v>5</v>
      </c>
      <c r="P103" s="632" t="s">
        <v>73</v>
      </c>
      <c r="Q103" s="289"/>
      <c r="R103" s="633">
        <v>5</v>
      </c>
      <c r="S103" s="632" t="s">
        <v>73</v>
      </c>
      <c r="T103" s="289"/>
      <c r="U103" s="154">
        <v>5</v>
      </c>
      <c r="V103" s="632" t="s">
        <v>74</v>
      </c>
      <c r="W103" s="190"/>
      <c r="X103" s="233"/>
      <c r="Y103" s="68"/>
    </row>
    <row r="104" spans="1:149" ht="17.25" customHeight="1">
      <c r="A104" s="68"/>
      <c r="B104" s="701" t="s">
        <v>247</v>
      </c>
      <c r="C104" s="611"/>
      <c r="D104" s="78"/>
      <c r="E104" s="631"/>
      <c r="F104" s="611"/>
      <c r="G104" s="78"/>
      <c r="H104" s="631"/>
      <c r="I104" s="611"/>
      <c r="J104" s="78"/>
      <c r="K104" s="631"/>
      <c r="L104" s="611"/>
      <c r="M104" s="78"/>
      <c r="N104" s="631"/>
      <c r="O104" s="611"/>
      <c r="P104" s="78"/>
      <c r="Q104" s="631"/>
      <c r="R104" s="611"/>
      <c r="S104" s="78"/>
      <c r="T104" s="631"/>
      <c r="U104" s="611"/>
      <c r="V104" s="78"/>
      <c r="W104" s="242"/>
      <c r="X104" s="233"/>
      <c r="Y104" s="68"/>
    </row>
    <row r="105" spans="1:149" ht="29.25" customHeight="1">
      <c r="A105" s="68"/>
      <c r="B105" s="414" t="s">
        <v>248</v>
      </c>
      <c r="C105" s="261"/>
      <c r="D105" s="73"/>
      <c r="E105" s="172"/>
      <c r="F105" s="261"/>
      <c r="G105" s="73"/>
      <c r="H105" s="172"/>
      <c r="I105" s="261"/>
      <c r="J105" s="73"/>
      <c r="K105" s="172"/>
      <c r="L105" s="261"/>
      <c r="M105" s="73"/>
      <c r="N105" s="172"/>
      <c r="O105" s="261"/>
      <c r="P105" s="73"/>
      <c r="Q105" s="172"/>
      <c r="R105" s="261"/>
      <c r="S105" s="73"/>
      <c r="T105" s="172"/>
      <c r="U105" s="261"/>
      <c r="V105" s="73"/>
      <c r="W105" s="248"/>
      <c r="X105" s="233"/>
      <c r="Y105" s="68"/>
    </row>
    <row r="106" spans="1:149" ht="65.25" customHeight="1">
      <c r="A106" s="715" t="s">
        <v>249</v>
      </c>
      <c r="B106" s="96" t="s">
        <v>250</v>
      </c>
      <c r="C106" s="633"/>
      <c r="D106" s="632"/>
      <c r="E106" s="289"/>
      <c r="F106" s="633">
        <v>3</v>
      </c>
      <c r="G106" s="632" t="s">
        <v>73</v>
      </c>
      <c r="H106" s="289"/>
      <c r="I106" s="633">
        <v>1</v>
      </c>
      <c r="J106" s="632" t="s">
        <v>73</v>
      </c>
      <c r="K106" s="289"/>
      <c r="L106" s="633">
        <v>5</v>
      </c>
      <c r="M106" s="632" t="s">
        <v>73</v>
      </c>
      <c r="N106" s="289"/>
      <c r="O106" s="633">
        <v>1</v>
      </c>
      <c r="P106" s="632" t="s">
        <v>73</v>
      </c>
      <c r="Q106" s="289"/>
      <c r="R106" s="633">
        <v>1</v>
      </c>
      <c r="S106" s="632" t="s">
        <v>73</v>
      </c>
      <c r="T106" s="289"/>
      <c r="U106" s="154">
        <v>3</v>
      </c>
      <c r="V106" s="632" t="s">
        <v>74</v>
      </c>
      <c r="W106" s="190"/>
      <c r="X106" s="233"/>
      <c r="Y106" s="68"/>
    </row>
    <row r="107" spans="1:149" ht="65.25" customHeight="1">
      <c r="A107" s="715" t="s">
        <v>251</v>
      </c>
      <c r="B107" s="96" t="s">
        <v>252</v>
      </c>
      <c r="C107" s="633"/>
      <c r="D107" s="632"/>
      <c r="E107" s="289"/>
      <c r="F107" s="633">
        <v>4</v>
      </c>
      <c r="G107" s="632" t="s">
        <v>74</v>
      </c>
      <c r="H107" s="289"/>
      <c r="I107" s="633">
        <v>3</v>
      </c>
      <c r="J107" s="632" t="s">
        <v>74</v>
      </c>
      <c r="K107" s="289"/>
      <c r="L107" s="633">
        <v>4</v>
      </c>
      <c r="M107" s="632" t="s">
        <v>73</v>
      </c>
      <c r="N107" s="289"/>
      <c r="O107" s="633">
        <v>3</v>
      </c>
      <c r="P107" s="632" t="s">
        <v>73</v>
      </c>
      <c r="Q107" s="289"/>
      <c r="R107" s="633">
        <v>5</v>
      </c>
      <c r="S107" s="632" t="s">
        <v>74</v>
      </c>
      <c r="T107" s="289"/>
      <c r="U107" s="154">
        <v>5</v>
      </c>
      <c r="V107" s="632" t="s">
        <v>74</v>
      </c>
      <c r="W107" s="190"/>
      <c r="X107" s="233"/>
      <c r="Y107" s="68"/>
    </row>
    <row r="108" spans="1:149" ht="65.25" customHeight="1">
      <c r="A108" s="715" t="s">
        <v>254</v>
      </c>
      <c r="B108" s="672" t="s">
        <v>255</v>
      </c>
      <c r="C108" s="633"/>
      <c r="D108" s="632"/>
      <c r="E108" s="289"/>
      <c r="F108" s="633">
        <v>2</v>
      </c>
      <c r="G108" s="632" t="s">
        <v>73</v>
      </c>
      <c r="H108" s="289"/>
      <c r="I108" s="633"/>
      <c r="J108" s="632"/>
      <c r="K108" s="289"/>
      <c r="L108" s="633">
        <v>5</v>
      </c>
      <c r="M108" s="632" t="s">
        <v>73</v>
      </c>
      <c r="N108" s="289"/>
      <c r="O108" s="633">
        <v>1</v>
      </c>
      <c r="P108" s="632" t="s">
        <v>73</v>
      </c>
      <c r="Q108" s="289"/>
      <c r="R108" s="633">
        <v>1</v>
      </c>
      <c r="S108" s="632" t="s">
        <v>73</v>
      </c>
      <c r="T108" s="289"/>
      <c r="U108" s="154">
        <v>3</v>
      </c>
      <c r="V108" s="632" t="s">
        <v>74</v>
      </c>
      <c r="W108" s="190"/>
      <c r="X108" s="233"/>
      <c r="Y108" s="68"/>
    </row>
    <row r="109" spans="1:149" ht="10.5" customHeight="1">
      <c r="A109" s="68"/>
      <c r="B109" s="232"/>
      <c r="C109" s="611"/>
      <c r="D109" s="78"/>
      <c r="E109" s="631"/>
      <c r="F109" s="611"/>
      <c r="G109" s="78"/>
      <c r="H109" s="631"/>
      <c r="I109" s="611"/>
      <c r="J109" s="78"/>
      <c r="K109" s="631"/>
      <c r="L109" s="611"/>
      <c r="M109" s="78"/>
      <c r="N109" s="631"/>
      <c r="O109" s="611"/>
      <c r="P109" s="78"/>
      <c r="Q109" s="631"/>
      <c r="R109" s="611"/>
      <c r="S109" s="78"/>
      <c r="T109" s="631"/>
      <c r="U109" s="611"/>
      <c r="V109" s="78"/>
      <c r="W109" s="242"/>
      <c r="X109" s="233"/>
      <c r="Y109" s="68"/>
    </row>
    <row r="110" spans="1:149" ht="9" customHeight="1">
      <c r="A110" s="68"/>
      <c r="B110" s="239"/>
      <c r="C110" s="441"/>
      <c r="D110" s="252"/>
      <c r="E110" s="519"/>
      <c r="F110" s="441"/>
      <c r="G110" s="252"/>
      <c r="H110" s="519"/>
      <c r="I110" s="441"/>
      <c r="J110" s="252"/>
      <c r="K110" s="519"/>
      <c r="L110" s="441"/>
      <c r="M110" s="252"/>
      <c r="N110" s="519"/>
      <c r="O110" s="441"/>
      <c r="P110" s="252"/>
      <c r="Q110" s="519"/>
      <c r="R110" s="441"/>
      <c r="S110" s="252"/>
      <c r="T110" s="519"/>
      <c r="U110" s="441"/>
      <c r="V110" s="252"/>
      <c r="W110" s="557"/>
      <c r="X110" s="233"/>
      <c r="Y110" s="68"/>
    </row>
    <row r="111" spans="1:149" ht="65.25" customHeight="1">
      <c r="A111" s="715"/>
      <c r="B111" s="711" t="s">
        <v>256</v>
      </c>
      <c r="C111" s="633"/>
      <c r="D111" s="632"/>
      <c r="E111" s="289"/>
      <c r="F111" s="633"/>
      <c r="G111" s="632"/>
      <c r="H111" s="289"/>
      <c r="I111" s="633"/>
      <c r="J111" s="632"/>
      <c r="K111" s="289"/>
      <c r="L111" s="633"/>
      <c r="M111" s="632"/>
      <c r="N111" s="289"/>
      <c r="O111" s="633"/>
      <c r="P111" s="632"/>
      <c r="Q111" s="289"/>
      <c r="R111" s="633"/>
      <c r="S111" s="632"/>
      <c r="T111" s="289"/>
      <c r="U111" s="633"/>
      <c r="V111" s="632"/>
      <c r="W111" s="190"/>
      <c r="X111" s="233"/>
      <c r="Y111" s="68"/>
    </row>
    <row r="112" spans="1:149" ht="65.25" customHeight="1">
      <c r="A112" s="715"/>
      <c r="B112" s="600" t="s">
        <v>257</v>
      </c>
      <c r="C112" s="633"/>
      <c r="D112" s="632"/>
      <c r="E112" s="289"/>
      <c r="F112" s="633"/>
      <c r="G112" s="632"/>
      <c r="H112" s="289"/>
      <c r="I112" s="633"/>
      <c r="J112" s="632"/>
      <c r="K112" s="289"/>
      <c r="L112" s="633"/>
      <c r="M112" s="632"/>
      <c r="N112" s="289"/>
      <c r="O112" s="633"/>
      <c r="P112" s="632"/>
      <c r="Q112" s="289"/>
      <c r="R112" s="633"/>
      <c r="S112" s="632"/>
      <c r="T112" s="289"/>
      <c r="U112" s="633"/>
      <c r="V112" s="632"/>
      <c r="W112" s="190"/>
      <c r="X112" s="233"/>
      <c r="Y112" s="68"/>
    </row>
    <row r="113" spans="1:25" ht="65.25" customHeight="1">
      <c r="A113" s="68"/>
      <c r="B113" s="289" t="s">
        <v>258</v>
      </c>
      <c r="C113" s="633"/>
      <c r="D113" s="632"/>
      <c r="E113" s="289"/>
      <c r="F113" s="633"/>
      <c r="G113" s="632"/>
      <c r="H113" s="289"/>
      <c r="I113" s="633"/>
      <c r="J113" s="632"/>
      <c r="K113" s="289"/>
      <c r="L113" s="633"/>
      <c r="M113" s="632"/>
      <c r="N113" s="289"/>
      <c r="O113" s="633"/>
      <c r="P113" s="632"/>
      <c r="Q113" s="289"/>
      <c r="R113" s="633"/>
      <c r="S113" s="632"/>
      <c r="T113" s="289"/>
      <c r="U113" s="633"/>
      <c r="V113" s="632"/>
      <c r="W113" s="190"/>
      <c r="X113" s="233"/>
      <c r="Y113" s="68"/>
    </row>
  </sheetData>
  <mergeCells count="9">
    <mergeCell ref="C1:E1"/>
    <mergeCell ref="C3:W3"/>
    <mergeCell ref="C5:E5"/>
    <mergeCell ref="F5:H5"/>
    <mergeCell ref="I5:K5"/>
    <mergeCell ref="L5:N5"/>
    <mergeCell ref="O5:Q5"/>
    <mergeCell ref="R5:T5"/>
    <mergeCell ref="U5:W5"/>
  </mergeCell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3"/>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17.1640625" defaultRowHeight="12.75" customHeight="1" x14ac:dyDescent="0"/>
  <cols>
    <col min="1" max="1" width="10.5" customWidth="1"/>
    <col min="2" max="2" width="45.5" customWidth="1"/>
    <col min="3" max="23" width="3.1640625" customWidth="1"/>
    <col min="24" max="24" width="5.5" customWidth="1"/>
    <col min="25" max="25" width="8.1640625" customWidth="1"/>
  </cols>
  <sheetData>
    <row r="1" spans="1:25" ht="5.25" customHeight="1">
      <c r="A1" s="68"/>
      <c r="B1" s="68"/>
      <c r="C1" s="776"/>
      <c r="D1" s="776"/>
      <c r="E1" s="776"/>
      <c r="F1" s="68"/>
      <c r="G1" s="68"/>
      <c r="H1" s="68"/>
      <c r="I1" s="68"/>
      <c r="J1" s="68"/>
      <c r="K1" s="68"/>
      <c r="L1" s="68"/>
      <c r="M1" s="68"/>
      <c r="N1" s="68"/>
      <c r="O1" s="68"/>
      <c r="P1" s="68"/>
      <c r="Q1" s="68"/>
      <c r="R1" s="68"/>
      <c r="S1" s="68"/>
      <c r="T1" s="68"/>
      <c r="U1" s="68"/>
      <c r="V1" s="68"/>
      <c r="W1" s="475"/>
      <c r="X1" s="233"/>
      <c r="Y1" s="68"/>
    </row>
    <row r="2" spans="1:25" ht="5.25" customHeight="1">
      <c r="A2" s="68"/>
      <c r="B2" s="463"/>
      <c r="C2" s="463">
        <f t="shared" ref="C2:W2" si="0">COUNTA(C8:C108)</f>
        <v>13</v>
      </c>
      <c r="D2" s="463">
        <f t="shared" si="0"/>
        <v>13</v>
      </c>
      <c r="E2" s="463">
        <f t="shared" si="0"/>
        <v>0</v>
      </c>
      <c r="F2" s="463">
        <f t="shared" si="0"/>
        <v>72</v>
      </c>
      <c r="G2" s="463">
        <f t="shared" si="0"/>
        <v>72</v>
      </c>
      <c r="H2" s="463">
        <f t="shared" si="0"/>
        <v>0</v>
      </c>
      <c r="I2" s="463">
        <f t="shared" si="0"/>
        <v>47</v>
      </c>
      <c r="J2" s="463">
        <f t="shared" si="0"/>
        <v>47</v>
      </c>
      <c r="K2" s="463">
        <f t="shared" si="0"/>
        <v>0</v>
      </c>
      <c r="L2" s="463">
        <f t="shared" si="0"/>
        <v>77</v>
      </c>
      <c r="M2" s="463">
        <f t="shared" si="0"/>
        <v>77</v>
      </c>
      <c r="N2" s="463">
        <f t="shared" si="0"/>
        <v>0</v>
      </c>
      <c r="O2" s="463">
        <f t="shared" si="0"/>
        <v>70</v>
      </c>
      <c r="P2" s="463">
        <f t="shared" si="0"/>
        <v>70</v>
      </c>
      <c r="Q2" s="463">
        <f t="shared" si="0"/>
        <v>0</v>
      </c>
      <c r="R2" s="463">
        <f t="shared" si="0"/>
        <v>73</v>
      </c>
      <c r="S2" s="463">
        <f t="shared" si="0"/>
        <v>73</v>
      </c>
      <c r="T2" s="463">
        <f t="shared" si="0"/>
        <v>0</v>
      </c>
      <c r="U2" s="463">
        <f t="shared" si="0"/>
        <v>76</v>
      </c>
      <c r="V2" s="463">
        <f t="shared" si="0"/>
        <v>76</v>
      </c>
      <c r="W2" s="6">
        <f t="shared" si="0"/>
        <v>0</v>
      </c>
      <c r="X2" s="554"/>
      <c r="Y2" s="463"/>
    </row>
    <row r="3" spans="1:25" ht="70.5" customHeight="1">
      <c r="A3" s="68"/>
      <c r="B3" s="14" t="s">
        <v>344</v>
      </c>
      <c r="C3" s="825" t="s">
        <v>11</v>
      </c>
      <c r="D3" s="803"/>
      <c r="E3" s="803"/>
      <c r="F3" s="803"/>
      <c r="G3" s="803"/>
      <c r="H3" s="803"/>
      <c r="I3" s="803"/>
      <c r="J3" s="803"/>
      <c r="K3" s="803"/>
      <c r="L3" s="803"/>
      <c r="M3" s="803"/>
      <c r="N3" s="803"/>
      <c r="O3" s="803"/>
      <c r="P3" s="803"/>
      <c r="Q3" s="803"/>
      <c r="R3" s="803"/>
      <c r="S3" s="803"/>
      <c r="T3" s="803"/>
      <c r="U3" s="803"/>
      <c r="V3" s="803"/>
      <c r="W3" s="804"/>
      <c r="X3" s="238"/>
      <c r="Y3" s="280"/>
    </row>
    <row r="4" spans="1:25" ht="13.5" customHeight="1">
      <c r="A4" s="68"/>
      <c r="B4" s="632"/>
      <c r="C4" s="319">
        <v>1</v>
      </c>
      <c r="D4" s="319"/>
      <c r="E4" s="319"/>
      <c r="F4" s="252">
        <v>1</v>
      </c>
      <c r="G4" s="252"/>
      <c r="H4" s="252"/>
      <c r="I4" s="252">
        <v>1</v>
      </c>
      <c r="J4" s="252"/>
      <c r="K4" s="252"/>
      <c r="L4" s="252">
        <v>1</v>
      </c>
      <c r="M4" s="252"/>
      <c r="N4" s="252"/>
      <c r="O4" s="252">
        <v>1</v>
      </c>
      <c r="P4" s="252"/>
      <c r="Q4" s="252"/>
      <c r="R4" s="252">
        <v>1</v>
      </c>
      <c r="S4" s="252"/>
      <c r="T4" s="252"/>
      <c r="U4" s="252">
        <v>1</v>
      </c>
      <c r="V4" s="252"/>
      <c r="W4" s="557"/>
      <c r="X4" s="233"/>
      <c r="Y4" s="68"/>
    </row>
    <row r="5" spans="1:25" ht="25.5" customHeight="1">
      <c r="A5" s="630" t="s">
        <v>13</v>
      </c>
      <c r="B5" s="400" t="s">
        <v>339</v>
      </c>
      <c r="C5" s="729" t="s">
        <v>57</v>
      </c>
      <c r="D5" s="730"/>
      <c r="E5" s="730"/>
      <c r="F5" s="729" t="s">
        <v>58</v>
      </c>
      <c r="G5" s="730"/>
      <c r="H5" s="730"/>
      <c r="I5" s="729" t="s">
        <v>59</v>
      </c>
      <c r="J5" s="730"/>
      <c r="K5" s="730"/>
      <c r="L5" s="729" t="s">
        <v>60</v>
      </c>
      <c r="M5" s="730"/>
      <c r="N5" s="730"/>
      <c r="O5" s="729" t="s">
        <v>61</v>
      </c>
      <c r="P5" s="730"/>
      <c r="Q5" s="730"/>
      <c r="R5" s="729" t="s">
        <v>62</v>
      </c>
      <c r="S5" s="730"/>
      <c r="T5" s="730"/>
      <c r="U5" s="731" t="s">
        <v>63</v>
      </c>
      <c r="V5" s="730"/>
      <c r="W5" s="732"/>
      <c r="X5" s="554" t="s">
        <v>68</v>
      </c>
      <c r="Y5" s="170"/>
    </row>
    <row r="6" spans="1:25" ht="17.25" customHeight="1">
      <c r="A6" s="630"/>
      <c r="B6" s="409" t="s">
        <v>69</v>
      </c>
      <c r="C6" s="278"/>
      <c r="D6" s="596"/>
      <c r="E6" s="318"/>
      <c r="F6" s="278"/>
      <c r="G6" s="596"/>
      <c r="H6" s="318"/>
      <c r="I6" s="278"/>
      <c r="J6" s="596"/>
      <c r="K6" s="318"/>
      <c r="L6" s="278"/>
      <c r="M6" s="596"/>
      <c r="N6" s="318"/>
      <c r="O6" s="278"/>
      <c r="P6" s="596"/>
      <c r="Q6" s="318"/>
      <c r="R6" s="278"/>
      <c r="S6" s="596"/>
      <c r="T6" s="318"/>
      <c r="U6" s="278"/>
      <c r="V6" s="596"/>
      <c r="W6" s="654"/>
      <c r="X6" s="238"/>
      <c r="Y6" s="280"/>
    </row>
    <row r="7" spans="1:25" ht="29.25" customHeight="1">
      <c r="A7" s="306"/>
      <c r="B7" s="418" t="s">
        <v>70</v>
      </c>
      <c r="C7" s="483"/>
      <c r="D7" s="22"/>
      <c r="E7" s="623"/>
      <c r="F7" s="483"/>
      <c r="G7" s="22"/>
      <c r="H7" s="623"/>
      <c r="I7" s="483"/>
      <c r="J7" s="22"/>
      <c r="K7" s="623"/>
      <c r="L7" s="483"/>
      <c r="M7" s="22"/>
      <c r="N7" s="623"/>
      <c r="O7" s="483"/>
      <c r="P7" s="22"/>
      <c r="Q7" s="623"/>
      <c r="R7" s="483"/>
      <c r="S7" s="22"/>
      <c r="T7" s="623"/>
      <c r="U7" s="483"/>
      <c r="V7" s="22"/>
      <c r="W7" s="201"/>
      <c r="X7" s="563"/>
      <c r="Y7" s="598"/>
    </row>
    <row r="8" spans="1:25" ht="65.25" customHeight="1">
      <c r="A8" s="482" t="s">
        <v>71</v>
      </c>
      <c r="B8" s="293" t="s">
        <v>72</v>
      </c>
      <c r="C8" s="722"/>
      <c r="D8" s="584"/>
      <c r="E8" s="421"/>
      <c r="F8" s="722"/>
      <c r="G8" s="584"/>
      <c r="H8" s="421"/>
      <c r="I8" s="722"/>
      <c r="J8" s="584"/>
      <c r="K8" s="421"/>
      <c r="L8" s="722"/>
      <c r="M8" s="584"/>
      <c r="N8" s="421"/>
      <c r="O8" s="722"/>
      <c r="P8" s="584"/>
      <c r="Q8" s="421"/>
      <c r="R8" s="722"/>
      <c r="S8" s="584"/>
      <c r="T8" s="421"/>
      <c r="U8" s="692">
        <v>3</v>
      </c>
      <c r="V8" s="584" t="s">
        <v>74</v>
      </c>
      <c r="W8" s="214"/>
      <c r="X8" s="578"/>
      <c r="Y8" s="164"/>
    </row>
    <row r="9" spans="1:25" ht="59.25" customHeight="1">
      <c r="A9" s="715" t="s">
        <v>75</v>
      </c>
      <c r="B9" s="96" t="s">
        <v>76</v>
      </c>
      <c r="C9" s="633"/>
      <c r="D9" s="632"/>
      <c r="E9" s="289"/>
      <c r="F9" s="633"/>
      <c r="G9" s="632"/>
      <c r="H9" s="289"/>
      <c r="I9" s="633"/>
      <c r="J9" s="632"/>
      <c r="K9" s="289"/>
      <c r="L9" s="633">
        <v>1</v>
      </c>
      <c r="M9" s="632" t="s">
        <v>73</v>
      </c>
      <c r="N9" s="289"/>
      <c r="O9" s="633"/>
      <c r="P9" s="632"/>
      <c r="Q9" s="289"/>
      <c r="R9" s="633"/>
      <c r="S9" s="632"/>
      <c r="T9" s="289"/>
      <c r="U9" s="154">
        <v>3</v>
      </c>
      <c r="V9" s="632" t="s">
        <v>74</v>
      </c>
      <c r="W9" s="190"/>
      <c r="X9" s="233"/>
      <c r="Y9" s="68"/>
    </row>
    <row r="10" spans="1:25" ht="67.5" customHeight="1">
      <c r="A10" s="715" t="s">
        <v>77</v>
      </c>
      <c r="B10" s="301" t="s">
        <v>78</v>
      </c>
      <c r="C10" s="633"/>
      <c r="D10" s="632"/>
      <c r="E10" s="289"/>
      <c r="F10" s="633">
        <v>3</v>
      </c>
      <c r="G10" s="632" t="s">
        <v>74</v>
      </c>
      <c r="H10" s="289"/>
      <c r="I10" s="633"/>
      <c r="J10" s="632"/>
      <c r="K10" s="289"/>
      <c r="L10" s="633">
        <v>3</v>
      </c>
      <c r="M10" s="632" t="s">
        <v>74</v>
      </c>
      <c r="N10" s="289"/>
      <c r="O10" s="633">
        <v>5</v>
      </c>
      <c r="P10" s="632" t="s">
        <v>74</v>
      </c>
      <c r="Q10" s="289"/>
      <c r="R10" s="633">
        <v>5</v>
      </c>
      <c r="S10" s="632" t="s">
        <v>74</v>
      </c>
      <c r="T10" s="289"/>
      <c r="U10" s="154">
        <v>5</v>
      </c>
      <c r="V10" s="632" t="s">
        <v>74</v>
      </c>
      <c r="W10" s="190"/>
      <c r="X10" s="233"/>
      <c r="Y10" s="68"/>
    </row>
    <row r="11" spans="1:25" ht="65.25" customHeight="1">
      <c r="A11" s="715" t="s">
        <v>79</v>
      </c>
      <c r="B11" s="672" t="s">
        <v>80</v>
      </c>
      <c r="C11" s="633"/>
      <c r="D11" s="632"/>
      <c r="E11" s="289"/>
      <c r="F11" s="633">
        <v>3</v>
      </c>
      <c r="G11" s="632" t="s">
        <v>74</v>
      </c>
      <c r="H11" s="289"/>
      <c r="I11" s="633">
        <v>4</v>
      </c>
      <c r="J11" s="632" t="s">
        <v>74</v>
      </c>
      <c r="K11" s="289"/>
      <c r="L11" s="633">
        <v>3</v>
      </c>
      <c r="M11" s="632" t="s">
        <v>74</v>
      </c>
      <c r="N11" s="289"/>
      <c r="O11" s="633">
        <v>5</v>
      </c>
      <c r="P11" s="632" t="s">
        <v>74</v>
      </c>
      <c r="Q11" s="289"/>
      <c r="R11" s="633">
        <v>5</v>
      </c>
      <c r="S11" s="632" t="s">
        <v>74</v>
      </c>
      <c r="T11" s="289"/>
      <c r="U11" s="154">
        <v>5</v>
      </c>
      <c r="V11" s="632" t="s">
        <v>74</v>
      </c>
      <c r="W11" s="190"/>
      <c r="X11" s="233"/>
      <c r="Y11" s="68"/>
    </row>
    <row r="12" spans="1:25" ht="65.25" customHeight="1">
      <c r="A12" s="715" t="s">
        <v>81</v>
      </c>
      <c r="B12" s="672" t="s">
        <v>338</v>
      </c>
      <c r="C12" s="633">
        <v>1</v>
      </c>
      <c r="D12" s="632" t="s">
        <v>73</v>
      </c>
      <c r="E12" s="289"/>
      <c r="F12" s="633">
        <v>5</v>
      </c>
      <c r="G12" s="632" t="s">
        <v>74</v>
      </c>
      <c r="H12" s="289"/>
      <c r="I12" s="633">
        <v>3</v>
      </c>
      <c r="J12" s="632" t="s">
        <v>74</v>
      </c>
      <c r="K12" s="289"/>
      <c r="L12" s="633">
        <v>4</v>
      </c>
      <c r="M12" s="632" t="s">
        <v>74</v>
      </c>
      <c r="N12" s="289"/>
      <c r="O12" s="633">
        <v>4</v>
      </c>
      <c r="P12" s="632" t="s">
        <v>74</v>
      </c>
      <c r="Q12" s="289"/>
      <c r="R12" s="633">
        <v>5</v>
      </c>
      <c r="S12" s="632" t="s">
        <v>74</v>
      </c>
      <c r="T12" s="289"/>
      <c r="U12" s="154">
        <v>3</v>
      </c>
      <c r="V12" s="632" t="s">
        <v>74</v>
      </c>
      <c r="W12" s="190"/>
      <c r="X12" s="233"/>
      <c r="Y12" s="68"/>
    </row>
    <row r="13" spans="1:25" ht="65.25" customHeight="1">
      <c r="A13" s="715" t="s">
        <v>83</v>
      </c>
      <c r="B13" s="672" t="s">
        <v>84</v>
      </c>
      <c r="C13" s="633">
        <v>1</v>
      </c>
      <c r="D13" s="632" t="s">
        <v>73</v>
      </c>
      <c r="E13" s="289"/>
      <c r="F13" s="633">
        <v>1</v>
      </c>
      <c r="G13" s="632" t="s">
        <v>73</v>
      </c>
      <c r="H13" s="289"/>
      <c r="I13" s="633">
        <v>2</v>
      </c>
      <c r="J13" s="632" t="s">
        <v>73</v>
      </c>
      <c r="K13" s="289"/>
      <c r="L13" s="633">
        <v>4</v>
      </c>
      <c r="M13" s="632" t="s">
        <v>74</v>
      </c>
      <c r="N13" s="289"/>
      <c r="O13" s="633">
        <v>2</v>
      </c>
      <c r="P13" s="632" t="s">
        <v>73</v>
      </c>
      <c r="Q13" s="289"/>
      <c r="R13" s="633">
        <v>2</v>
      </c>
      <c r="S13" s="632" t="s">
        <v>73</v>
      </c>
      <c r="T13" s="289"/>
      <c r="U13" s="154">
        <v>3</v>
      </c>
      <c r="V13" s="632" t="s">
        <v>74</v>
      </c>
      <c r="W13" s="190"/>
      <c r="X13" s="233"/>
      <c r="Y13" s="68"/>
    </row>
    <row r="14" spans="1:25" ht="65.25" customHeight="1">
      <c r="A14" s="715" t="s">
        <v>85</v>
      </c>
      <c r="B14" s="672" t="s">
        <v>86</v>
      </c>
      <c r="C14" s="633"/>
      <c r="D14" s="632"/>
      <c r="E14" s="289"/>
      <c r="F14" s="633">
        <v>5</v>
      </c>
      <c r="G14" s="632" t="s">
        <v>74</v>
      </c>
      <c r="H14" s="289"/>
      <c r="I14" s="633">
        <v>3</v>
      </c>
      <c r="J14" s="632" t="s">
        <v>74</v>
      </c>
      <c r="K14" s="289"/>
      <c r="L14" s="633">
        <v>4</v>
      </c>
      <c r="M14" s="632" t="s">
        <v>74</v>
      </c>
      <c r="N14" s="289"/>
      <c r="O14" s="633">
        <v>2</v>
      </c>
      <c r="P14" s="632" t="s">
        <v>73</v>
      </c>
      <c r="Q14" s="289"/>
      <c r="R14" s="633">
        <v>3</v>
      </c>
      <c r="S14" s="632" t="s">
        <v>74</v>
      </c>
      <c r="T14" s="289"/>
      <c r="U14" s="154">
        <v>3</v>
      </c>
      <c r="V14" s="632" t="s">
        <v>74</v>
      </c>
      <c r="W14" s="190"/>
      <c r="X14" s="233"/>
      <c r="Y14" s="68"/>
    </row>
    <row r="15" spans="1:25" ht="65.25" customHeight="1">
      <c r="A15" s="715" t="s">
        <v>88</v>
      </c>
      <c r="B15" s="672" t="s">
        <v>89</v>
      </c>
      <c r="C15" s="633"/>
      <c r="D15" s="632"/>
      <c r="E15" s="289"/>
      <c r="F15" s="633">
        <v>3</v>
      </c>
      <c r="G15" s="632" t="s">
        <v>73</v>
      </c>
      <c r="H15" s="289"/>
      <c r="I15" s="633">
        <v>2</v>
      </c>
      <c r="J15" s="632" t="s">
        <v>73</v>
      </c>
      <c r="K15" s="289"/>
      <c r="L15" s="633">
        <v>1</v>
      </c>
      <c r="M15" s="632" t="s">
        <v>73</v>
      </c>
      <c r="N15" s="289"/>
      <c r="O15" s="633">
        <v>4</v>
      </c>
      <c r="P15" s="632" t="s">
        <v>74</v>
      </c>
      <c r="Q15" s="289"/>
      <c r="R15" s="633">
        <v>4</v>
      </c>
      <c r="S15" s="632" t="s">
        <v>74</v>
      </c>
      <c r="T15" s="289"/>
      <c r="U15" s="154">
        <v>3</v>
      </c>
      <c r="V15" s="632" t="s">
        <v>74</v>
      </c>
      <c r="W15" s="190"/>
      <c r="X15" s="233"/>
      <c r="Y15" s="68"/>
    </row>
    <row r="16" spans="1:25" ht="65.25" customHeight="1">
      <c r="A16" s="715" t="s">
        <v>90</v>
      </c>
      <c r="B16" s="301" t="s">
        <v>91</v>
      </c>
      <c r="C16" s="633">
        <v>1</v>
      </c>
      <c r="D16" s="632" t="s">
        <v>73</v>
      </c>
      <c r="E16" s="289"/>
      <c r="F16" s="633">
        <v>1</v>
      </c>
      <c r="G16" s="632" t="s">
        <v>73</v>
      </c>
      <c r="H16" s="289"/>
      <c r="I16" s="633">
        <v>1</v>
      </c>
      <c r="J16" s="632" t="s">
        <v>73</v>
      </c>
      <c r="K16" s="289"/>
      <c r="L16" s="633">
        <v>3</v>
      </c>
      <c r="M16" s="632" t="s">
        <v>74</v>
      </c>
      <c r="N16" s="289"/>
      <c r="O16" s="633">
        <v>2</v>
      </c>
      <c r="P16" s="632" t="s">
        <v>73</v>
      </c>
      <c r="Q16" s="289"/>
      <c r="R16" s="633">
        <v>2</v>
      </c>
      <c r="S16" s="632" t="s">
        <v>73</v>
      </c>
      <c r="T16" s="289"/>
      <c r="U16" s="154">
        <v>1</v>
      </c>
      <c r="V16" s="632" t="s">
        <v>73</v>
      </c>
      <c r="W16" s="190"/>
      <c r="X16" s="233"/>
      <c r="Y16" s="68"/>
    </row>
    <row r="17" spans="1:25" ht="65.25" customHeight="1">
      <c r="A17" s="715" t="s">
        <v>93</v>
      </c>
      <c r="B17" s="301" t="s">
        <v>94</v>
      </c>
      <c r="C17" s="633"/>
      <c r="D17" s="632"/>
      <c r="E17" s="289"/>
      <c r="F17" s="633">
        <v>4</v>
      </c>
      <c r="G17" s="632" t="s">
        <v>74</v>
      </c>
      <c r="H17" s="289"/>
      <c r="I17" s="633">
        <v>1</v>
      </c>
      <c r="J17" s="632" t="s">
        <v>73</v>
      </c>
      <c r="K17" s="289"/>
      <c r="L17" s="633"/>
      <c r="M17" s="632"/>
      <c r="N17" s="289"/>
      <c r="O17" s="633">
        <v>5</v>
      </c>
      <c r="P17" s="632" t="s">
        <v>74</v>
      </c>
      <c r="Q17" s="289"/>
      <c r="R17" s="633">
        <v>5</v>
      </c>
      <c r="S17" s="632" t="s">
        <v>74</v>
      </c>
      <c r="T17" s="289"/>
      <c r="U17" s="154">
        <v>5</v>
      </c>
      <c r="V17" s="632" t="s">
        <v>74</v>
      </c>
      <c r="W17" s="190"/>
      <c r="X17" s="233"/>
      <c r="Y17" s="68"/>
    </row>
    <row r="18" spans="1:25" ht="17.25" customHeight="1">
      <c r="A18" s="68"/>
      <c r="B18" s="155" t="s">
        <v>95</v>
      </c>
      <c r="C18" s="177"/>
      <c r="D18" s="142"/>
      <c r="E18" s="599"/>
      <c r="F18" s="177"/>
      <c r="G18" s="142"/>
      <c r="H18" s="599"/>
      <c r="I18" s="177"/>
      <c r="J18" s="142"/>
      <c r="K18" s="599"/>
      <c r="L18" s="177"/>
      <c r="M18" s="142"/>
      <c r="N18" s="599"/>
      <c r="O18" s="177"/>
      <c r="P18" s="142"/>
      <c r="Q18" s="599"/>
      <c r="R18" s="177"/>
      <c r="S18" s="142"/>
      <c r="T18" s="599"/>
      <c r="U18" s="177"/>
      <c r="V18" s="142"/>
      <c r="W18" s="273"/>
      <c r="X18" s="233"/>
      <c r="Y18" s="68"/>
    </row>
    <row r="19" spans="1:25" ht="29.25" customHeight="1">
      <c r="A19" s="68"/>
      <c r="B19" s="43" t="s">
        <v>96</v>
      </c>
      <c r="C19" s="136"/>
      <c r="D19" s="161"/>
      <c r="E19" s="265"/>
      <c r="F19" s="136"/>
      <c r="G19" s="161"/>
      <c r="H19" s="265"/>
      <c r="I19" s="136"/>
      <c r="J19" s="161"/>
      <c r="K19" s="265"/>
      <c r="L19" s="136"/>
      <c r="M19" s="161"/>
      <c r="N19" s="265"/>
      <c r="O19" s="136"/>
      <c r="P19" s="161"/>
      <c r="Q19" s="265"/>
      <c r="R19" s="136"/>
      <c r="S19" s="161"/>
      <c r="T19" s="265"/>
      <c r="U19" s="136"/>
      <c r="V19" s="161"/>
      <c r="W19" s="335"/>
      <c r="X19" s="233"/>
      <c r="Y19" s="68"/>
    </row>
    <row r="20" spans="1:25" ht="65.25" customHeight="1">
      <c r="A20" s="715" t="s">
        <v>97</v>
      </c>
      <c r="B20" s="301" t="s">
        <v>98</v>
      </c>
      <c r="C20" s="633"/>
      <c r="D20" s="632"/>
      <c r="E20" s="289"/>
      <c r="F20" s="633">
        <v>5</v>
      </c>
      <c r="G20" s="632" t="s">
        <v>74</v>
      </c>
      <c r="H20" s="289"/>
      <c r="I20" s="633">
        <v>2</v>
      </c>
      <c r="J20" s="632" t="s">
        <v>73</v>
      </c>
      <c r="K20" s="289"/>
      <c r="L20" s="633">
        <v>3</v>
      </c>
      <c r="M20" s="632" t="s">
        <v>74</v>
      </c>
      <c r="N20" s="289"/>
      <c r="O20" s="633">
        <v>5</v>
      </c>
      <c r="P20" s="632" t="s">
        <v>74</v>
      </c>
      <c r="Q20" s="289"/>
      <c r="R20" s="633">
        <v>5</v>
      </c>
      <c r="S20" s="632" t="s">
        <v>74</v>
      </c>
      <c r="T20" s="289"/>
      <c r="U20" s="154">
        <v>5</v>
      </c>
      <c r="V20" s="632" t="s">
        <v>74</v>
      </c>
      <c r="W20" s="190"/>
      <c r="X20" s="233"/>
      <c r="Y20" s="68"/>
    </row>
    <row r="21" spans="1:25" ht="65.25" customHeight="1">
      <c r="A21" s="715" t="s">
        <v>100</v>
      </c>
      <c r="B21" s="301" t="s">
        <v>101</v>
      </c>
      <c r="C21" s="633"/>
      <c r="D21" s="632"/>
      <c r="E21" s="289"/>
      <c r="F21" s="633">
        <v>3</v>
      </c>
      <c r="G21" s="632" t="s">
        <v>74</v>
      </c>
      <c r="H21" s="289"/>
      <c r="I21" s="633">
        <v>3</v>
      </c>
      <c r="J21" s="632" t="s">
        <v>74</v>
      </c>
      <c r="K21" s="289"/>
      <c r="L21" s="633">
        <v>1</v>
      </c>
      <c r="M21" s="632" t="s">
        <v>73</v>
      </c>
      <c r="N21" s="289"/>
      <c r="O21" s="633">
        <v>3</v>
      </c>
      <c r="P21" s="632" t="s">
        <v>74</v>
      </c>
      <c r="Q21" s="289"/>
      <c r="R21" s="633">
        <v>5</v>
      </c>
      <c r="S21" s="632" t="s">
        <v>74</v>
      </c>
      <c r="T21" s="289"/>
      <c r="U21" s="154">
        <v>3</v>
      </c>
      <c r="V21" s="632" t="s">
        <v>74</v>
      </c>
      <c r="W21" s="190"/>
      <c r="X21" s="233"/>
      <c r="Y21" s="68"/>
    </row>
    <row r="22" spans="1:25" ht="65.25" customHeight="1">
      <c r="A22" s="715" t="s">
        <v>102</v>
      </c>
      <c r="B22" s="672" t="s">
        <v>103</v>
      </c>
      <c r="C22" s="633"/>
      <c r="D22" s="632"/>
      <c r="E22" s="289"/>
      <c r="F22" s="633">
        <v>2</v>
      </c>
      <c r="G22" s="632" t="s">
        <v>73</v>
      </c>
      <c r="H22" s="289"/>
      <c r="I22" s="633"/>
      <c r="J22" s="632"/>
      <c r="K22" s="289"/>
      <c r="L22" s="633">
        <v>3</v>
      </c>
      <c r="M22" s="632" t="s">
        <v>73</v>
      </c>
      <c r="N22" s="289"/>
      <c r="O22" s="633">
        <v>5</v>
      </c>
      <c r="P22" s="632" t="s">
        <v>74</v>
      </c>
      <c r="Q22" s="289"/>
      <c r="R22" s="633">
        <v>5</v>
      </c>
      <c r="S22" s="632" t="s">
        <v>74</v>
      </c>
      <c r="T22" s="289"/>
      <c r="U22" s="154">
        <v>5</v>
      </c>
      <c r="V22" s="632" t="s">
        <v>74</v>
      </c>
      <c r="W22" s="190"/>
      <c r="X22" s="233"/>
      <c r="Y22" s="68"/>
    </row>
    <row r="23" spans="1:25" ht="65.25" customHeight="1">
      <c r="A23" s="715" t="s">
        <v>104</v>
      </c>
      <c r="B23" s="672" t="s">
        <v>105</v>
      </c>
      <c r="C23" s="633"/>
      <c r="D23" s="632"/>
      <c r="E23" s="289"/>
      <c r="F23" s="633">
        <v>2</v>
      </c>
      <c r="G23" s="632" t="s">
        <v>73</v>
      </c>
      <c r="H23" s="289"/>
      <c r="I23" s="633">
        <v>3</v>
      </c>
      <c r="J23" s="632" t="s">
        <v>73</v>
      </c>
      <c r="K23" s="289"/>
      <c r="L23" s="633">
        <v>3</v>
      </c>
      <c r="M23" s="632" t="s">
        <v>73</v>
      </c>
      <c r="N23" s="289"/>
      <c r="O23" s="633">
        <v>5</v>
      </c>
      <c r="P23" s="632" t="s">
        <v>74</v>
      </c>
      <c r="Q23" s="289"/>
      <c r="R23" s="633">
        <v>5</v>
      </c>
      <c r="S23" s="632" t="s">
        <v>74</v>
      </c>
      <c r="T23" s="289"/>
      <c r="U23" s="154">
        <v>3</v>
      </c>
      <c r="V23" s="632" t="s">
        <v>74</v>
      </c>
      <c r="W23" s="190"/>
      <c r="X23" s="233"/>
      <c r="Y23" s="68"/>
    </row>
    <row r="24" spans="1:25" ht="65.25" customHeight="1">
      <c r="A24" s="715" t="s">
        <v>106</v>
      </c>
      <c r="B24" s="672" t="s">
        <v>107</v>
      </c>
      <c r="C24" s="633">
        <v>1</v>
      </c>
      <c r="D24" s="632" t="s">
        <v>73</v>
      </c>
      <c r="E24" s="289"/>
      <c r="F24" s="633">
        <v>2</v>
      </c>
      <c r="G24" s="632" t="s">
        <v>73</v>
      </c>
      <c r="H24" s="289"/>
      <c r="I24" s="633">
        <v>3</v>
      </c>
      <c r="J24" s="632" t="s">
        <v>74</v>
      </c>
      <c r="K24" s="289"/>
      <c r="L24" s="633">
        <v>3</v>
      </c>
      <c r="M24" s="632" t="s">
        <v>74</v>
      </c>
      <c r="N24" s="289"/>
      <c r="O24" s="633"/>
      <c r="P24" s="632"/>
      <c r="Q24" s="289"/>
      <c r="R24" s="633">
        <v>2</v>
      </c>
      <c r="S24" s="632" t="s">
        <v>73</v>
      </c>
      <c r="T24" s="289"/>
      <c r="U24" s="154">
        <v>3</v>
      </c>
      <c r="V24" s="632" t="s">
        <v>74</v>
      </c>
      <c r="W24" s="190"/>
      <c r="X24" s="233"/>
      <c r="Y24" s="68"/>
    </row>
    <row r="25" spans="1:25" ht="65.25" customHeight="1">
      <c r="A25" s="715" t="s">
        <v>108</v>
      </c>
      <c r="B25" s="672" t="s">
        <v>109</v>
      </c>
      <c r="C25" s="633">
        <v>1</v>
      </c>
      <c r="D25" s="632" t="s">
        <v>73</v>
      </c>
      <c r="E25" s="289"/>
      <c r="F25" s="633">
        <v>4</v>
      </c>
      <c r="G25" s="632" t="s">
        <v>74</v>
      </c>
      <c r="H25" s="289"/>
      <c r="I25" s="633">
        <v>2</v>
      </c>
      <c r="J25" s="632" t="s">
        <v>73</v>
      </c>
      <c r="K25" s="289"/>
      <c r="L25" s="633">
        <v>3</v>
      </c>
      <c r="M25" s="632" t="s">
        <v>73</v>
      </c>
      <c r="N25" s="289"/>
      <c r="O25" s="633">
        <v>3</v>
      </c>
      <c r="P25" s="632" t="s">
        <v>74</v>
      </c>
      <c r="Q25" s="289"/>
      <c r="R25" s="633">
        <v>4</v>
      </c>
      <c r="S25" s="632" t="s">
        <v>74</v>
      </c>
      <c r="T25" s="289"/>
      <c r="U25" s="154">
        <v>3</v>
      </c>
      <c r="V25" s="632" t="s">
        <v>74</v>
      </c>
      <c r="W25" s="190"/>
      <c r="X25" s="233"/>
      <c r="Y25" s="68"/>
    </row>
    <row r="26" spans="1:25" ht="29.25" customHeight="1">
      <c r="A26" s="307"/>
      <c r="B26" s="43" t="s">
        <v>110</v>
      </c>
      <c r="C26" s="136"/>
      <c r="D26" s="161"/>
      <c r="E26" s="265"/>
      <c r="F26" s="136"/>
      <c r="G26" s="161"/>
      <c r="H26" s="265"/>
      <c r="I26" s="136"/>
      <c r="J26" s="161"/>
      <c r="K26" s="265"/>
      <c r="L26" s="136"/>
      <c r="M26" s="161"/>
      <c r="N26" s="265"/>
      <c r="O26" s="136"/>
      <c r="P26" s="161"/>
      <c r="Q26" s="265"/>
      <c r="R26" s="136"/>
      <c r="S26" s="161"/>
      <c r="T26" s="265"/>
      <c r="U26" s="136"/>
      <c r="V26" s="161"/>
      <c r="W26" s="335"/>
      <c r="X26" s="233"/>
      <c r="Y26" s="68"/>
    </row>
    <row r="27" spans="1:25" ht="65.25" customHeight="1">
      <c r="A27" s="715" t="s">
        <v>111</v>
      </c>
      <c r="B27" s="96" t="s">
        <v>112</v>
      </c>
      <c r="C27" s="633">
        <v>1</v>
      </c>
      <c r="D27" s="632" t="s">
        <v>73</v>
      </c>
      <c r="E27" s="289"/>
      <c r="F27" s="633">
        <v>4</v>
      </c>
      <c r="G27" s="632" t="s">
        <v>74</v>
      </c>
      <c r="H27" s="289"/>
      <c r="I27" s="633">
        <v>2</v>
      </c>
      <c r="J27" s="632" t="s">
        <v>74</v>
      </c>
      <c r="K27" s="289"/>
      <c r="L27" s="633">
        <v>2</v>
      </c>
      <c r="M27" s="632" t="s">
        <v>73</v>
      </c>
      <c r="N27" s="289"/>
      <c r="O27" s="633">
        <v>3</v>
      </c>
      <c r="P27" s="632" t="s">
        <v>73</v>
      </c>
      <c r="Q27" s="289"/>
      <c r="R27" s="633">
        <v>2</v>
      </c>
      <c r="S27" s="632" t="s">
        <v>73</v>
      </c>
      <c r="T27" s="289"/>
      <c r="U27" s="154">
        <v>3</v>
      </c>
      <c r="V27" s="632" t="s">
        <v>74</v>
      </c>
      <c r="W27" s="190"/>
      <c r="X27" s="233"/>
      <c r="Y27" s="68"/>
    </row>
    <row r="28" spans="1:25" ht="65.25" customHeight="1">
      <c r="A28" s="715" t="s">
        <v>113</v>
      </c>
      <c r="B28" s="301" t="s">
        <v>114</v>
      </c>
      <c r="C28" s="633"/>
      <c r="D28" s="632"/>
      <c r="E28" s="289"/>
      <c r="F28" s="633">
        <v>1</v>
      </c>
      <c r="G28" s="632" t="s">
        <v>73</v>
      </c>
      <c r="H28" s="289"/>
      <c r="I28" s="633"/>
      <c r="J28" s="632"/>
      <c r="K28" s="289"/>
      <c r="L28" s="633">
        <v>2</v>
      </c>
      <c r="M28" s="632" t="s">
        <v>73</v>
      </c>
      <c r="N28" s="289"/>
      <c r="O28" s="633">
        <v>2</v>
      </c>
      <c r="P28" s="632" t="s">
        <v>73</v>
      </c>
      <c r="Q28" s="289"/>
      <c r="R28" s="633">
        <v>2</v>
      </c>
      <c r="S28" s="632" t="s">
        <v>73</v>
      </c>
      <c r="T28" s="289"/>
      <c r="U28" s="154">
        <v>3</v>
      </c>
      <c r="V28" s="632" t="s">
        <v>74</v>
      </c>
      <c r="W28" s="190"/>
      <c r="X28" s="233"/>
      <c r="Y28" s="68"/>
    </row>
    <row r="29" spans="1:25" ht="65.25" customHeight="1">
      <c r="A29" s="715" t="s">
        <v>115</v>
      </c>
      <c r="B29" s="672" t="s">
        <v>116</v>
      </c>
      <c r="C29" s="633"/>
      <c r="D29" s="632"/>
      <c r="E29" s="289"/>
      <c r="F29" s="633">
        <v>3</v>
      </c>
      <c r="G29" s="632" t="s">
        <v>74</v>
      </c>
      <c r="H29" s="289"/>
      <c r="I29" s="633">
        <v>1</v>
      </c>
      <c r="J29" s="632" t="s">
        <v>73</v>
      </c>
      <c r="K29" s="289"/>
      <c r="L29" s="633">
        <v>4</v>
      </c>
      <c r="M29" s="632" t="s">
        <v>73</v>
      </c>
      <c r="N29" s="289"/>
      <c r="O29" s="633">
        <v>5</v>
      </c>
      <c r="P29" s="632" t="s">
        <v>74</v>
      </c>
      <c r="Q29" s="289"/>
      <c r="R29" s="633">
        <v>5</v>
      </c>
      <c r="S29" s="632" t="s">
        <v>74</v>
      </c>
      <c r="T29" s="289"/>
      <c r="U29" s="154">
        <v>5</v>
      </c>
      <c r="V29" s="632" t="s">
        <v>74</v>
      </c>
      <c r="W29" s="190"/>
      <c r="X29" s="233"/>
      <c r="Y29" s="68"/>
    </row>
    <row r="30" spans="1:25" ht="65.25" customHeight="1">
      <c r="A30" s="715" t="s">
        <v>117</v>
      </c>
      <c r="B30" s="301" t="s">
        <v>118</v>
      </c>
      <c r="C30" s="633"/>
      <c r="D30" s="632"/>
      <c r="E30" s="289"/>
      <c r="F30" s="633"/>
      <c r="G30" s="632"/>
      <c r="H30" s="289"/>
      <c r="I30" s="633"/>
      <c r="J30" s="632"/>
      <c r="K30" s="289"/>
      <c r="L30" s="633">
        <v>4</v>
      </c>
      <c r="M30" s="632" t="s">
        <v>73</v>
      </c>
      <c r="N30" s="289"/>
      <c r="O30" s="633"/>
      <c r="P30" s="632"/>
      <c r="Q30" s="289"/>
      <c r="R30" s="633">
        <v>1</v>
      </c>
      <c r="S30" s="632" t="s">
        <v>74</v>
      </c>
      <c r="T30" s="289"/>
      <c r="U30" s="154">
        <v>3</v>
      </c>
      <c r="V30" s="632" t="s">
        <v>74</v>
      </c>
      <c r="W30" s="190"/>
      <c r="X30" s="233"/>
      <c r="Y30" s="68"/>
    </row>
    <row r="31" spans="1:25" ht="65.25" customHeight="1">
      <c r="A31" s="715" t="s">
        <v>119</v>
      </c>
      <c r="B31" s="301" t="s">
        <v>314</v>
      </c>
      <c r="C31" s="633"/>
      <c r="D31" s="632"/>
      <c r="E31" s="289"/>
      <c r="F31" s="633">
        <v>3</v>
      </c>
      <c r="G31" s="632" t="s">
        <v>74</v>
      </c>
      <c r="H31" s="289"/>
      <c r="I31" s="633"/>
      <c r="J31" s="632"/>
      <c r="K31" s="289"/>
      <c r="L31" s="633">
        <v>4</v>
      </c>
      <c r="M31" s="632" t="s">
        <v>73</v>
      </c>
      <c r="N31" s="289"/>
      <c r="O31" s="633">
        <v>3</v>
      </c>
      <c r="P31" s="632" t="s">
        <v>74</v>
      </c>
      <c r="Q31" s="289"/>
      <c r="R31" s="633">
        <v>5</v>
      </c>
      <c r="S31" s="632" t="s">
        <v>74</v>
      </c>
      <c r="T31" s="289"/>
      <c r="U31" s="633">
        <v>5</v>
      </c>
      <c r="V31" s="632" t="s">
        <v>74</v>
      </c>
      <c r="W31" s="190"/>
      <c r="X31" s="233"/>
      <c r="Y31" s="68"/>
    </row>
    <row r="32" spans="1:25" ht="65.25" customHeight="1">
      <c r="A32" s="715" t="s">
        <v>121</v>
      </c>
      <c r="B32" s="301" t="s">
        <v>122</v>
      </c>
      <c r="C32" s="633"/>
      <c r="D32" s="632"/>
      <c r="E32" s="289"/>
      <c r="F32" s="633">
        <v>1</v>
      </c>
      <c r="G32" s="632" t="s">
        <v>73</v>
      </c>
      <c r="H32" s="289"/>
      <c r="I32" s="633"/>
      <c r="J32" s="632"/>
      <c r="K32" s="289"/>
      <c r="L32" s="633">
        <v>4</v>
      </c>
      <c r="M32" s="632" t="s">
        <v>73</v>
      </c>
      <c r="N32" s="289"/>
      <c r="O32" s="633">
        <v>2</v>
      </c>
      <c r="P32" s="632" t="s">
        <v>73</v>
      </c>
      <c r="Q32" s="289"/>
      <c r="R32" s="633">
        <v>4</v>
      </c>
      <c r="S32" s="632" t="s">
        <v>74</v>
      </c>
      <c r="T32" s="289"/>
      <c r="U32" s="154">
        <v>3</v>
      </c>
      <c r="V32" s="632" t="s">
        <v>74</v>
      </c>
      <c r="W32" s="190"/>
      <c r="X32" s="233"/>
      <c r="Y32" s="68"/>
    </row>
    <row r="33" spans="1:25" ht="65.25" customHeight="1">
      <c r="A33" s="715" t="s">
        <v>123</v>
      </c>
      <c r="B33" s="672" t="s">
        <v>124</v>
      </c>
      <c r="C33" s="633"/>
      <c r="D33" s="632"/>
      <c r="E33" s="289"/>
      <c r="F33" s="633">
        <v>3</v>
      </c>
      <c r="G33" s="632" t="s">
        <v>74</v>
      </c>
      <c r="H33" s="289"/>
      <c r="I33" s="633">
        <v>2</v>
      </c>
      <c r="J33" s="632" t="s">
        <v>73</v>
      </c>
      <c r="K33" s="289"/>
      <c r="L33" s="633">
        <v>3</v>
      </c>
      <c r="M33" s="632" t="s">
        <v>73</v>
      </c>
      <c r="N33" s="289"/>
      <c r="O33" s="633">
        <v>5</v>
      </c>
      <c r="P33" s="632" t="s">
        <v>74</v>
      </c>
      <c r="Q33" s="289"/>
      <c r="R33" s="633">
        <v>5</v>
      </c>
      <c r="S33" s="632" t="s">
        <v>74</v>
      </c>
      <c r="T33" s="289"/>
      <c r="U33" s="154">
        <v>5</v>
      </c>
      <c r="V33" s="632" t="s">
        <v>74</v>
      </c>
      <c r="W33" s="190"/>
      <c r="X33" s="233"/>
      <c r="Y33" s="68"/>
    </row>
    <row r="34" spans="1:25" ht="65.25" customHeight="1">
      <c r="A34" s="715" t="s">
        <v>125</v>
      </c>
      <c r="B34" s="672" t="s">
        <v>126</v>
      </c>
      <c r="C34" s="633"/>
      <c r="D34" s="632"/>
      <c r="E34" s="289"/>
      <c r="F34" s="633">
        <v>3</v>
      </c>
      <c r="G34" s="632" t="s">
        <v>74</v>
      </c>
      <c r="H34" s="289"/>
      <c r="I34" s="633">
        <v>1</v>
      </c>
      <c r="J34" s="632" t="s">
        <v>73</v>
      </c>
      <c r="K34" s="289"/>
      <c r="L34" s="633">
        <v>3</v>
      </c>
      <c r="M34" s="632" t="s">
        <v>73</v>
      </c>
      <c r="N34" s="289"/>
      <c r="O34" s="633">
        <v>5</v>
      </c>
      <c r="P34" s="632" t="s">
        <v>74</v>
      </c>
      <c r="Q34" s="289"/>
      <c r="R34" s="633">
        <v>5</v>
      </c>
      <c r="S34" s="632" t="s">
        <v>74</v>
      </c>
      <c r="T34" s="289"/>
      <c r="U34" s="154">
        <v>5</v>
      </c>
      <c r="V34" s="632" t="s">
        <v>74</v>
      </c>
      <c r="W34" s="190"/>
      <c r="X34" s="233"/>
      <c r="Y34" s="68"/>
    </row>
    <row r="35" spans="1:25" ht="65.25" customHeight="1">
      <c r="A35" s="715" t="s">
        <v>127</v>
      </c>
      <c r="B35" s="672" t="s">
        <v>128</v>
      </c>
      <c r="C35" s="633"/>
      <c r="D35" s="632"/>
      <c r="E35" s="289"/>
      <c r="F35" s="633">
        <v>3</v>
      </c>
      <c r="G35" s="632" t="s">
        <v>74</v>
      </c>
      <c r="H35" s="289"/>
      <c r="I35" s="633">
        <v>3</v>
      </c>
      <c r="J35" s="632" t="s">
        <v>74</v>
      </c>
      <c r="K35" s="289"/>
      <c r="L35" s="633">
        <v>4</v>
      </c>
      <c r="M35" s="632" t="s">
        <v>73</v>
      </c>
      <c r="N35" s="289"/>
      <c r="O35" s="633">
        <v>5</v>
      </c>
      <c r="P35" s="632" t="s">
        <v>74</v>
      </c>
      <c r="Q35" s="289"/>
      <c r="R35" s="633">
        <v>5</v>
      </c>
      <c r="S35" s="632" t="s">
        <v>74</v>
      </c>
      <c r="T35" s="289"/>
      <c r="U35" s="154">
        <v>5</v>
      </c>
      <c r="V35" s="632" t="s">
        <v>74</v>
      </c>
      <c r="W35" s="190"/>
      <c r="X35" s="233"/>
      <c r="Y35" s="68"/>
    </row>
    <row r="36" spans="1:25" ht="29.25" customHeight="1">
      <c r="A36" s="68"/>
      <c r="B36" s="448" t="s">
        <v>129</v>
      </c>
      <c r="C36" s="150"/>
      <c r="D36" s="161"/>
      <c r="E36" s="265"/>
      <c r="F36" s="136"/>
      <c r="G36" s="161"/>
      <c r="H36" s="265"/>
      <c r="I36" s="136"/>
      <c r="J36" s="161"/>
      <c r="K36" s="265"/>
      <c r="L36" s="136"/>
      <c r="M36" s="161"/>
      <c r="N36" s="265"/>
      <c r="O36" s="136"/>
      <c r="P36" s="161"/>
      <c r="Q36" s="265"/>
      <c r="R36" s="136"/>
      <c r="S36" s="161"/>
      <c r="T36" s="265"/>
      <c r="U36" s="136"/>
      <c r="V36" s="161"/>
      <c r="W36" s="335"/>
      <c r="X36" s="233"/>
      <c r="Y36" s="68"/>
    </row>
    <row r="37" spans="1:25" ht="65.25" customHeight="1">
      <c r="A37" s="715" t="s">
        <v>130</v>
      </c>
      <c r="B37" s="672" t="s">
        <v>131</v>
      </c>
      <c r="C37" s="633"/>
      <c r="D37" s="632"/>
      <c r="E37" s="289"/>
      <c r="F37" s="633">
        <v>1</v>
      </c>
      <c r="G37" s="632" t="s">
        <v>73</v>
      </c>
      <c r="H37" s="289"/>
      <c r="I37" s="633">
        <v>4</v>
      </c>
      <c r="J37" s="632" t="s">
        <v>74</v>
      </c>
      <c r="K37" s="289"/>
      <c r="L37" s="633">
        <v>4</v>
      </c>
      <c r="M37" s="632" t="s">
        <v>74</v>
      </c>
      <c r="N37" s="289"/>
      <c r="O37" s="633">
        <v>5</v>
      </c>
      <c r="P37" s="632" t="s">
        <v>74</v>
      </c>
      <c r="Q37" s="289"/>
      <c r="R37" s="633">
        <v>4</v>
      </c>
      <c r="S37" s="632" t="s">
        <v>74</v>
      </c>
      <c r="T37" s="289"/>
      <c r="U37" s="154">
        <v>5</v>
      </c>
      <c r="V37" s="632" t="s">
        <v>74</v>
      </c>
      <c r="W37" s="190"/>
      <c r="X37" s="233"/>
      <c r="Y37" s="68"/>
    </row>
    <row r="38" spans="1:25" ht="65.25" customHeight="1">
      <c r="A38" s="715" t="s">
        <v>132</v>
      </c>
      <c r="B38" s="672" t="s">
        <v>133</v>
      </c>
      <c r="C38" s="633"/>
      <c r="D38" s="632"/>
      <c r="E38" s="289"/>
      <c r="F38" s="633">
        <v>3</v>
      </c>
      <c r="G38" s="632" t="s">
        <v>74</v>
      </c>
      <c r="H38" s="289"/>
      <c r="I38" s="633">
        <v>5</v>
      </c>
      <c r="J38" s="632" t="s">
        <v>74</v>
      </c>
      <c r="K38" s="289"/>
      <c r="L38" s="633">
        <v>4</v>
      </c>
      <c r="M38" s="632" t="s">
        <v>74</v>
      </c>
      <c r="N38" s="289"/>
      <c r="O38" s="633">
        <v>5</v>
      </c>
      <c r="P38" s="632" t="s">
        <v>74</v>
      </c>
      <c r="Q38" s="289"/>
      <c r="R38" s="633">
        <v>5</v>
      </c>
      <c r="S38" s="632" t="s">
        <v>74</v>
      </c>
      <c r="T38" s="289"/>
      <c r="U38" s="154">
        <v>3</v>
      </c>
      <c r="V38" s="632" t="s">
        <v>74</v>
      </c>
      <c r="W38" s="190"/>
      <c r="X38" s="233"/>
      <c r="Y38" s="68"/>
    </row>
    <row r="39" spans="1:25" ht="65.25" customHeight="1">
      <c r="A39" s="715" t="s">
        <v>134</v>
      </c>
      <c r="B39" s="672" t="s">
        <v>135</v>
      </c>
      <c r="C39" s="633"/>
      <c r="D39" s="632"/>
      <c r="E39" s="289"/>
      <c r="F39" s="633">
        <v>3</v>
      </c>
      <c r="G39" s="632" t="s">
        <v>73</v>
      </c>
      <c r="H39" s="289"/>
      <c r="I39" s="633">
        <v>5</v>
      </c>
      <c r="J39" s="632" t="s">
        <v>74</v>
      </c>
      <c r="K39" s="289"/>
      <c r="L39" s="633">
        <v>4</v>
      </c>
      <c r="M39" s="632" t="s">
        <v>73</v>
      </c>
      <c r="N39" s="289"/>
      <c r="O39" s="633">
        <v>2</v>
      </c>
      <c r="P39" s="632" t="s">
        <v>73</v>
      </c>
      <c r="Q39" s="289"/>
      <c r="R39" s="633">
        <v>2</v>
      </c>
      <c r="S39" s="632" t="s">
        <v>73</v>
      </c>
      <c r="T39" s="289"/>
      <c r="U39" s="154">
        <v>3</v>
      </c>
      <c r="V39" s="632" t="s">
        <v>74</v>
      </c>
      <c r="W39" s="190"/>
      <c r="X39" s="233"/>
      <c r="Y39" s="68"/>
    </row>
    <row r="40" spans="1:25" ht="65.25" customHeight="1">
      <c r="A40" s="715" t="s">
        <v>136</v>
      </c>
      <c r="B40" s="672" t="s">
        <v>137</v>
      </c>
      <c r="C40" s="633"/>
      <c r="D40" s="632"/>
      <c r="E40" s="289"/>
      <c r="F40" s="633"/>
      <c r="G40" s="632"/>
      <c r="H40" s="289"/>
      <c r="I40" s="633">
        <v>5</v>
      </c>
      <c r="J40" s="632" t="s">
        <v>74</v>
      </c>
      <c r="K40" s="289"/>
      <c r="L40" s="633">
        <v>4</v>
      </c>
      <c r="M40" s="632" t="s">
        <v>73</v>
      </c>
      <c r="N40" s="289"/>
      <c r="O40" s="633">
        <v>3</v>
      </c>
      <c r="P40" s="632" t="s">
        <v>74</v>
      </c>
      <c r="Q40" s="289"/>
      <c r="R40" s="633">
        <v>3</v>
      </c>
      <c r="S40" s="632" t="s">
        <v>73</v>
      </c>
      <c r="T40" s="289"/>
      <c r="U40" s="154">
        <v>5</v>
      </c>
      <c r="V40" s="632" t="s">
        <v>74</v>
      </c>
      <c r="W40" s="190"/>
      <c r="X40" s="233"/>
      <c r="Y40" s="68"/>
    </row>
    <row r="41" spans="1:25" ht="65.25" customHeight="1">
      <c r="A41" s="715" t="s">
        <v>138</v>
      </c>
      <c r="B41" s="672" t="s">
        <v>139</v>
      </c>
      <c r="C41" s="633"/>
      <c r="D41" s="632"/>
      <c r="E41" s="289"/>
      <c r="F41" s="633">
        <v>3</v>
      </c>
      <c r="G41" s="632" t="s">
        <v>73</v>
      </c>
      <c r="H41" s="289"/>
      <c r="I41" s="633">
        <v>5</v>
      </c>
      <c r="J41" s="632" t="s">
        <v>74</v>
      </c>
      <c r="K41" s="289"/>
      <c r="L41" s="633">
        <v>5</v>
      </c>
      <c r="M41" s="632" t="s">
        <v>73</v>
      </c>
      <c r="N41" s="289"/>
      <c r="O41" s="633">
        <v>5</v>
      </c>
      <c r="P41" s="632" t="s">
        <v>74</v>
      </c>
      <c r="Q41" s="289"/>
      <c r="R41" s="633">
        <v>5</v>
      </c>
      <c r="S41" s="632" t="s">
        <v>74</v>
      </c>
      <c r="T41" s="289"/>
      <c r="U41" s="154">
        <v>5</v>
      </c>
      <c r="V41" s="632" t="s">
        <v>74</v>
      </c>
      <c r="W41" s="190"/>
      <c r="X41" s="233"/>
      <c r="Y41" s="68"/>
    </row>
    <row r="42" spans="1:25" ht="29.25" customHeight="1">
      <c r="A42" s="68"/>
      <c r="B42" s="448" t="s">
        <v>140</v>
      </c>
      <c r="C42" s="150"/>
      <c r="D42" s="161"/>
      <c r="E42" s="265"/>
      <c r="F42" s="136"/>
      <c r="G42" s="161"/>
      <c r="H42" s="265"/>
      <c r="I42" s="136"/>
      <c r="J42" s="161"/>
      <c r="K42" s="265"/>
      <c r="L42" s="136"/>
      <c r="M42" s="161"/>
      <c r="N42" s="265"/>
      <c r="O42" s="136"/>
      <c r="P42" s="161"/>
      <c r="Q42" s="265"/>
      <c r="R42" s="136"/>
      <c r="S42" s="161"/>
      <c r="T42" s="265"/>
      <c r="U42" s="136"/>
      <c r="V42" s="161"/>
      <c r="W42" s="335"/>
      <c r="X42" s="233"/>
      <c r="Y42" s="68"/>
    </row>
    <row r="43" spans="1:25" ht="65.25" customHeight="1">
      <c r="A43" s="715" t="s">
        <v>141</v>
      </c>
      <c r="B43" s="672" t="s">
        <v>142</v>
      </c>
      <c r="C43" s="633">
        <v>3</v>
      </c>
      <c r="D43" s="632" t="s">
        <v>73</v>
      </c>
      <c r="E43" s="289"/>
      <c r="F43" s="633">
        <v>5</v>
      </c>
      <c r="G43" s="632" t="s">
        <v>74</v>
      </c>
      <c r="H43" s="289"/>
      <c r="I43" s="633">
        <v>3</v>
      </c>
      <c r="J43" s="632" t="s">
        <v>73</v>
      </c>
      <c r="K43" s="289"/>
      <c r="L43" s="633">
        <v>5</v>
      </c>
      <c r="M43" s="632" t="s">
        <v>73</v>
      </c>
      <c r="N43" s="289"/>
      <c r="O43" s="633">
        <v>2</v>
      </c>
      <c r="P43" s="632" t="s">
        <v>73</v>
      </c>
      <c r="Q43" s="289"/>
      <c r="R43" s="633">
        <v>2</v>
      </c>
      <c r="S43" s="632" t="s">
        <v>73</v>
      </c>
      <c r="T43" s="289"/>
      <c r="U43" s="154">
        <v>3</v>
      </c>
      <c r="V43" s="632" t="s">
        <v>74</v>
      </c>
      <c r="W43" s="190"/>
      <c r="X43" s="233"/>
      <c r="Y43" s="68"/>
    </row>
    <row r="44" spans="1:25" ht="65.25" customHeight="1">
      <c r="A44" s="715" t="s">
        <v>143</v>
      </c>
      <c r="B44" s="672" t="s">
        <v>144</v>
      </c>
      <c r="C44" s="633">
        <v>3</v>
      </c>
      <c r="D44" s="632" t="s">
        <v>73</v>
      </c>
      <c r="E44" s="289"/>
      <c r="F44" s="633">
        <v>2</v>
      </c>
      <c r="G44" s="632" t="s">
        <v>73</v>
      </c>
      <c r="H44" s="289"/>
      <c r="I44" s="633">
        <v>1</v>
      </c>
      <c r="J44" s="632" t="s">
        <v>73</v>
      </c>
      <c r="K44" s="289"/>
      <c r="L44" s="633">
        <v>4</v>
      </c>
      <c r="M44" s="632" t="s">
        <v>73</v>
      </c>
      <c r="N44" s="289"/>
      <c r="O44" s="633">
        <v>5</v>
      </c>
      <c r="P44" s="632" t="s">
        <v>74</v>
      </c>
      <c r="Q44" s="289"/>
      <c r="R44" s="633">
        <v>2</v>
      </c>
      <c r="S44" s="632" t="s">
        <v>73</v>
      </c>
      <c r="T44" s="289"/>
      <c r="U44" s="154">
        <v>3</v>
      </c>
      <c r="V44" s="632" t="s">
        <v>74</v>
      </c>
      <c r="W44" s="190"/>
      <c r="X44" s="233"/>
      <c r="Y44" s="68"/>
    </row>
    <row r="45" spans="1:25" ht="65.25" customHeight="1">
      <c r="A45" s="715" t="s">
        <v>145</v>
      </c>
      <c r="B45" s="672" t="s">
        <v>146</v>
      </c>
      <c r="C45" s="633">
        <v>3</v>
      </c>
      <c r="D45" s="632" t="s">
        <v>73</v>
      </c>
      <c r="E45" s="289"/>
      <c r="F45" s="633">
        <v>4</v>
      </c>
      <c r="G45" s="632" t="s">
        <v>73</v>
      </c>
      <c r="H45" s="289"/>
      <c r="I45" s="633">
        <v>1</v>
      </c>
      <c r="J45" s="632" t="s">
        <v>73</v>
      </c>
      <c r="K45" s="289"/>
      <c r="L45" s="633">
        <v>4</v>
      </c>
      <c r="M45" s="632" t="s">
        <v>73</v>
      </c>
      <c r="N45" s="289"/>
      <c r="O45" s="633">
        <v>5</v>
      </c>
      <c r="P45" s="632" t="s">
        <v>74</v>
      </c>
      <c r="Q45" s="289"/>
      <c r="R45" s="633">
        <v>2</v>
      </c>
      <c r="S45" s="632" t="s">
        <v>73</v>
      </c>
      <c r="T45" s="289"/>
      <c r="U45" s="154">
        <v>3</v>
      </c>
      <c r="V45" s="632" t="s">
        <v>74</v>
      </c>
      <c r="W45" s="190"/>
      <c r="X45" s="233"/>
      <c r="Y45" s="68"/>
    </row>
    <row r="46" spans="1:25" ht="65.25" customHeight="1">
      <c r="A46" s="715" t="s">
        <v>147</v>
      </c>
      <c r="B46" s="672" t="s">
        <v>148</v>
      </c>
      <c r="C46" s="633"/>
      <c r="D46" s="632"/>
      <c r="E46" s="289"/>
      <c r="F46" s="633">
        <v>4</v>
      </c>
      <c r="G46" s="632" t="s">
        <v>73</v>
      </c>
      <c r="H46" s="289"/>
      <c r="I46" s="633">
        <v>3</v>
      </c>
      <c r="J46" s="632" t="s">
        <v>74</v>
      </c>
      <c r="K46" s="289"/>
      <c r="L46" s="633">
        <v>4</v>
      </c>
      <c r="M46" s="632" t="s">
        <v>74</v>
      </c>
      <c r="N46" s="289"/>
      <c r="O46" s="633">
        <v>2</v>
      </c>
      <c r="P46" s="632" t="s">
        <v>73</v>
      </c>
      <c r="Q46" s="289"/>
      <c r="R46" s="633">
        <v>4</v>
      </c>
      <c r="S46" s="632" t="s">
        <v>74</v>
      </c>
      <c r="T46" s="289"/>
      <c r="U46" s="154">
        <v>3</v>
      </c>
      <c r="V46" s="632" t="s">
        <v>74</v>
      </c>
      <c r="W46" s="190"/>
      <c r="X46" s="233"/>
      <c r="Y46" s="68"/>
    </row>
    <row r="47" spans="1:25" ht="17.25" customHeight="1">
      <c r="A47" s="68"/>
      <c r="B47" s="450" t="s">
        <v>149</v>
      </c>
      <c r="C47" s="79"/>
      <c r="D47" s="2"/>
      <c r="E47" s="110"/>
      <c r="F47" s="79"/>
      <c r="G47" s="2"/>
      <c r="H47" s="110"/>
      <c r="I47" s="79"/>
      <c r="J47" s="2"/>
      <c r="K47" s="110"/>
      <c r="L47" s="79"/>
      <c r="M47" s="2"/>
      <c r="N47" s="110"/>
      <c r="O47" s="79"/>
      <c r="P47" s="2"/>
      <c r="Q47" s="110"/>
      <c r="R47" s="79"/>
      <c r="S47" s="2"/>
      <c r="T47" s="110"/>
      <c r="U47" s="79"/>
      <c r="V47" s="2"/>
      <c r="W47" s="220"/>
      <c r="X47" s="233"/>
      <c r="Y47" s="68"/>
    </row>
    <row r="48" spans="1:25" ht="29.25" customHeight="1">
      <c r="A48" s="68"/>
      <c r="B48" s="664" t="s">
        <v>150</v>
      </c>
      <c r="C48" s="365"/>
      <c r="D48" s="643"/>
      <c r="E48" s="454"/>
      <c r="F48" s="365"/>
      <c r="G48" s="643"/>
      <c r="H48" s="454"/>
      <c r="I48" s="365"/>
      <c r="J48" s="643"/>
      <c r="K48" s="454"/>
      <c r="L48" s="365"/>
      <c r="M48" s="643"/>
      <c r="N48" s="454"/>
      <c r="O48" s="365"/>
      <c r="P48" s="643"/>
      <c r="Q48" s="454"/>
      <c r="R48" s="365"/>
      <c r="S48" s="643"/>
      <c r="T48" s="454"/>
      <c r="U48" s="365"/>
      <c r="V48" s="643"/>
      <c r="W48" s="526"/>
      <c r="X48" s="233"/>
      <c r="Y48" s="68"/>
    </row>
    <row r="49" spans="1:25" ht="65.25" customHeight="1">
      <c r="A49" s="715" t="s">
        <v>151</v>
      </c>
      <c r="B49" s="96" t="s">
        <v>152</v>
      </c>
      <c r="C49" s="633">
        <v>5</v>
      </c>
      <c r="D49" s="632" t="s">
        <v>73</v>
      </c>
      <c r="E49" s="289"/>
      <c r="F49" s="633">
        <v>4</v>
      </c>
      <c r="G49" s="632" t="s">
        <v>74</v>
      </c>
      <c r="H49" s="289"/>
      <c r="I49" s="633">
        <v>3</v>
      </c>
      <c r="J49" s="632" t="s">
        <v>73</v>
      </c>
      <c r="K49" s="289"/>
      <c r="L49" s="633">
        <v>5</v>
      </c>
      <c r="M49" s="632" t="s">
        <v>73</v>
      </c>
      <c r="N49" s="289"/>
      <c r="O49" s="633">
        <v>5</v>
      </c>
      <c r="P49" s="632" t="s">
        <v>74</v>
      </c>
      <c r="Q49" s="289"/>
      <c r="R49" s="633">
        <v>4</v>
      </c>
      <c r="S49" s="632" t="s">
        <v>74</v>
      </c>
      <c r="T49" s="289"/>
      <c r="U49" s="154">
        <v>5</v>
      </c>
      <c r="V49" s="632" t="s">
        <v>74</v>
      </c>
      <c r="W49" s="190"/>
      <c r="X49" s="233"/>
      <c r="Y49" s="68"/>
    </row>
    <row r="50" spans="1:25" ht="65.25" customHeight="1">
      <c r="A50" s="715" t="s">
        <v>153</v>
      </c>
      <c r="B50" s="96" t="s">
        <v>154</v>
      </c>
      <c r="C50" s="633">
        <v>5</v>
      </c>
      <c r="D50" s="632" t="s">
        <v>73</v>
      </c>
      <c r="E50" s="289"/>
      <c r="F50" s="633">
        <v>5</v>
      </c>
      <c r="G50" s="632" t="s">
        <v>74</v>
      </c>
      <c r="H50" s="289"/>
      <c r="I50" s="633"/>
      <c r="J50" s="632"/>
      <c r="K50" s="289"/>
      <c r="L50" s="633">
        <v>3</v>
      </c>
      <c r="M50" s="632" t="s">
        <v>73</v>
      </c>
      <c r="N50" s="289"/>
      <c r="O50" s="633">
        <v>2</v>
      </c>
      <c r="P50" s="632" t="s">
        <v>73</v>
      </c>
      <c r="Q50" s="289"/>
      <c r="R50" s="633">
        <v>2</v>
      </c>
      <c r="S50" s="632" t="s">
        <v>73</v>
      </c>
      <c r="T50" s="289"/>
      <c r="U50" s="154">
        <v>3</v>
      </c>
      <c r="V50" s="632" t="s">
        <v>74</v>
      </c>
      <c r="W50" s="190"/>
      <c r="X50" s="233"/>
      <c r="Y50" s="68"/>
    </row>
    <row r="51" spans="1:25" ht="65.25" customHeight="1">
      <c r="A51" s="715" t="s">
        <v>155</v>
      </c>
      <c r="B51" s="96" t="s">
        <v>156</v>
      </c>
      <c r="C51" s="633">
        <v>5</v>
      </c>
      <c r="D51" s="632" t="s">
        <v>73</v>
      </c>
      <c r="E51" s="289"/>
      <c r="F51" s="633">
        <v>5</v>
      </c>
      <c r="G51" s="632" t="s">
        <v>74</v>
      </c>
      <c r="H51" s="289"/>
      <c r="I51" s="633"/>
      <c r="J51" s="632"/>
      <c r="K51" s="289"/>
      <c r="L51" s="633">
        <v>3</v>
      </c>
      <c r="M51" s="632" t="s">
        <v>73</v>
      </c>
      <c r="N51" s="289"/>
      <c r="O51" s="633">
        <v>2</v>
      </c>
      <c r="P51" s="632" t="s">
        <v>73</v>
      </c>
      <c r="Q51" s="289"/>
      <c r="R51" s="633">
        <v>2</v>
      </c>
      <c r="S51" s="632" t="s">
        <v>73</v>
      </c>
      <c r="T51" s="289"/>
      <c r="U51" s="154">
        <v>3</v>
      </c>
      <c r="V51" s="632" t="s">
        <v>74</v>
      </c>
      <c r="W51" s="190"/>
      <c r="X51" s="233"/>
      <c r="Y51" s="68"/>
    </row>
    <row r="52" spans="1:25" ht="65.25" customHeight="1">
      <c r="A52" s="715" t="s">
        <v>157</v>
      </c>
      <c r="B52" s="96" t="s">
        <v>158</v>
      </c>
      <c r="C52" s="633"/>
      <c r="D52" s="632"/>
      <c r="E52" s="289"/>
      <c r="F52" s="633">
        <v>3</v>
      </c>
      <c r="G52" s="632" t="s">
        <v>73</v>
      </c>
      <c r="H52" s="289"/>
      <c r="I52" s="633">
        <v>3</v>
      </c>
      <c r="J52" s="632" t="s">
        <v>73</v>
      </c>
      <c r="K52" s="289"/>
      <c r="L52" s="633">
        <v>4</v>
      </c>
      <c r="M52" s="632" t="s">
        <v>73</v>
      </c>
      <c r="N52" s="289"/>
      <c r="O52" s="633">
        <v>3</v>
      </c>
      <c r="P52" s="632" t="s">
        <v>74</v>
      </c>
      <c r="Q52" s="289"/>
      <c r="R52" s="633">
        <v>3</v>
      </c>
      <c r="S52" s="632" t="s">
        <v>74</v>
      </c>
      <c r="T52" s="289"/>
      <c r="U52" s="154">
        <v>3</v>
      </c>
      <c r="V52" s="632" t="s">
        <v>74</v>
      </c>
      <c r="W52" s="190"/>
      <c r="X52" s="233"/>
      <c r="Y52" s="68"/>
    </row>
    <row r="53" spans="1:25" ht="65.25" customHeight="1">
      <c r="A53" s="715" t="s">
        <v>159</v>
      </c>
      <c r="B53" s="96" t="s">
        <v>160</v>
      </c>
      <c r="C53" s="633"/>
      <c r="D53" s="632"/>
      <c r="E53" s="289"/>
      <c r="F53" s="633">
        <v>3</v>
      </c>
      <c r="G53" s="632" t="s">
        <v>73</v>
      </c>
      <c r="H53" s="289"/>
      <c r="I53" s="633">
        <v>3</v>
      </c>
      <c r="J53" s="632" t="s">
        <v>73</v>
      </c>
      <c r="K53" s="289"/>
      <c r="L53" s="633">
        <v>4</v>
      </c>
      <c r="M53" s="632" t="s">
        <v>73</v>
      </c>
      <c r="N53" s="289"/>
      <c r="O53" s="633">
        <v>3</v>
      </c>
      <c r="P53" s="632" t="s">
        <v>74</v>
      </c>
      <c r="Q53" s="289"/>
      <c r="R53" s="633">
        <v>3</v>
      </c>
      <c r="S53" s="632" t="s">
        <v>74</v>
      </c>
      <c r="T53" s="289"/>
      <c r="U53" s="154">
        <v>3</v>
      </c>
      <c r="V53" s="632" t="s">
        <v>74</v>
      </c>
      <c r="W53" s="190"/>
      <c r="X53" s="233"/>
      <c r="Y53" s="68"/>
    </row>
    <row r="54" spans="1:25" ht="65.25" customHeight="1">
      <c r="A54" s="715" t="s">
        <v>161</v>
      </c>
      <c r="B54" s="96" t="s">
        <v>162</v>
      </c>
      <c r="C54" s="633"/>
      <c r="D54" s="632"/>
      <c r="E54" s="289"/>
      <c r="F54" s="633">
        <v>4</v>
      </c>
      <c r="G54" s="632" t="s">
        <v>74</v>
      </c>
      <c r="H54" s="289"/>
      <c r="I54" s="633"/>
      <c r="J54" s="632"/>
      <c r="K54" s="289"/>
      <c r="L54" s="633">
        <v>4</v>
      </c>
      <c r="M54" s="632" t="s">
        <v>73</v>
      </c>
      <c r="N54" s="289"/>
      <c r="O54" s="633">
        <v>3</v>
      </c>
      <c r="P54" s="632" t="s">
        <v>73</v>
      </c>
      <c r="Q54" s="289"/>
      <c r="R54" s="633">
        <v>3</v>
      </c>
      <c r="S54" s="632" t="s">
        <v>74</v>
      </c>
      <c r="T54" s="289"/>
      <c r="U54" s="154">
        <v>5</v>
      </c>
      <c r="V54" s="632" t="s">
        <v>74</v>
      </c>
      <c r="W54" s="190"/>
      <c r="X54" s="233"/>
      <c r="Y54" s="68"/>
    </row>
    <row r="55" spans="1:25" ht="65.25" customHeight="1">
      <c r="A55" s="715" t="s">
        <v>163</v>
      </c>
      <c r="B55" s="672" t="s">
        <v>164</v>
      </c>
      <c r="C55" s="633"/>
      <c r="D55" s="632"/>
      <c r="E55" s="289"/>
      <c r="F55" s="633">
        <v>2</v>
      </c>
      <c r="G55" s="632" t="s">
        <v>73</v>
      </c>
      <c r="H55" s="289"/>
      <c r="I55" s="633"/>
      <c r="J55" s="632"/>
      <c r="K55" s="289"/>
      <c r="L55" s="633">
        <v>5</v>
      </c>
      <c r="M55" s="632" t="s">
        <v>73</v>
      </c>
      <c r="N55" s="289"/>
      <c r="O55" s="633">
        <v>5</v>
      </c>
      <c r="P55" s="632" t="s">
        <v>74</v>
      </c>
      <c r="Q55" s="289"/>
      <c r="R55" s="633">
        <v>3</v>
      </c>
      <c r="S55" s="632" t="s">
        <v>73</v>
      </c>
      <c r="T55" s="289"/>
      <c r="U55" s="154">
        <v>5</v>
      </c>
      <c r="V55" s="632" t="s">
        <v>74</v>
      </c>
      <c r="W55" s="190"/>
      <c r="X55" s="233"/>
      <c r="Y55" s="68"/>
    </row>
    <row r="56" spans="1:25" ht="36" customHeight="1">
      <c r="A56" s="68"/>
      <c r="B56" s="664" t="s">
        <v>165</v>
      </c>
      <c r="C56" s="365"/>
      <c r="D56" s="643"/>
      <c r="E56" s="454"/>
      <c r="F56" s="365"/>
      <c r="G56" s="643"/>
      <c r="H56" s="454"/>
      <c r="I56" s="365"/>
      <c r="J56" s="643"/>
      <c r="K56" s="454"/>
      <c r="L56" s="365"/>
      <c r="M56" s="643"/>
      <c r="N56" s="454"/>
      <c r="O56" s="365"/>
      <c r="P56" s="643"/>
      <c r="Q56" s="454"/>
      <c r="R56" s="365"/>
      <c r="S56" s="643"/>
      <c r="T56" s="454"/>
      <c r="U56" s="365"/>
      <c r="V56" s="643"/>
      <c r="W56" s="526"/>
      <c r="X56" s="233"/>
      <c r="Y56" s="68"/>
    </row>
    <row r="57" spans="1:25" ht="65.25" customHeight="1">
      <c r="A57" s="715" t="s">
        <v>166</v>
      </c>
      <c r="B57" s="96" t="s">
        <v>167</v>
      </c>
      <c r="C57" s="633"/>
      <c r="D57" s="632"/>
      <c r="E57" s="289"/>
      <c r="F57" s="633">
        <v>3</v>
      </c>
      <c r="G57" s="632" t="s">
        <v>74</v>
      </c>
      <c r="H57" s="289"/>
      <c r="I57" s="633">
        <v>3</v>
      </c>
      <c r="J57" s="632" t="s">
        <v>74</v>
      </c>
      <c r="K57" s="289"/>
      <c r="L57" s="633">
        <v>3</v>
      </c>
      <c r="M57" s="632" t="s">
        <v>73</v>
      </c>
      <c r="N57" s="289"/>
      <c r="O57" s="633">
        <v>3</v>
      </c>
      <c r="P57" s="632" t="s">
        <v>74</v>
      </c>
      <c r="Q57" s="289"/>
      <c r="R57" s="633">
        <v>3</v>
      </c>
      <c r="S57" s="632" t="s">
        <v>74</v>
      </c>
      <c r="T57" s="289"/>
      <c r="U57" s="154">
        <v>5</v>
      </c>
      <c r="V57" s="632" t="s">
        <v>74</v>
      </c>
      <c r="W57" s="190"/>
      <c r="X57" s="233"/>
      <c r="Y57" s="68"/>
    </row>
    <row r="58" spans="1:25" ht="65.25" customHeight="1">
      <c r="A58" s="715" t="s">
        <v>168</v>
      </c>
      <c r="B58" s="96" t="s">
        <v>169</v>
      </c>
      <c r="C58" s="633"/>
      <c r="D58" s="632"/>
      <c r="E58" s="289"/>
      <c r="F58" s="633">
        <v>4</v>
      </c>
      <c r="G58" s="632" t="s">
        <v>74</v>
      </c>
      <c r="H58" s="289"/>
      <c r="I58" s="633"/>
      <c r="J58" s="632"/>
      <c r="K58" s="289"/>
      <c r="L58" s="633">
        <v>3</v>
      </c>
      <c r="M58" s="632" t="s">
        <v>73</v>
      </c>
      <c r="N58" s="289"/>
      <c r="O58" s="633"/>
      <c r="P58" s="632"/>
      <c r="Q58" s="289"/>
      <c r="R58" s="633">
        <v>3</v>
      </c>
      <c r="S58" s="632" t="s">
        <v>74</v>
      </c>
      <c r="T58" s="289"/>
      <c r="U58" s="154">
        <v>5</v>
      </c>
      <c r="V58" s="632" t="s">
        <v>74</v>
      </c>
      <c r="W58" s="190"/>
      <c r="X58" s="233"/>
      <c r="Y58" s="68"/>
    </row>
    <row r="59" spans="1:25" ht="65.25" customHeight="1">
      <c r="A59" s="715" t="s">
        <v>170</v>
      </c>
      <c r="B59" s="672" t="s">
        <v>171</v>
      </c>
      <c r="C59" s="633"/>
      <c r="D59" s="632"/>
      <c r="E59" s="289"/>
      <c r="F59" s="633">
        <v>3</v>
      </c>
      <c r="G59" s="632" t="s">
        <v>73</v>
      </c>
      <c r="H59" s="289"/>
      <c r="I59" s="633"/>
      <c r="J59" s="632"/>
      <c r="K59" s="289"/>
      <c r="L59" s="633">
        <v>4</v>
      </c>
      <c r="M59" s="632" t="s">
        <v>74</v>
      </c>
      <c r="N59" s="289"/>
      <c r="O59" s="633">
        <v>5</v>
      </c>
      <c r="P59" s="632" t="s">
        <v>74</v>
      </c>
      <c r="Q59" s="289"/>
      <c r="R59" s="633">
        <v>5</v>
      </c>
      <c r="S59" s="632" t="s">
        <v>74</v>
      </c>
      <c r="T59" s="289"/>
      <c r="U59" s="154">
        <v>5</v>
      </c>
      <c r="V59" s="632" t="s">
        <v>74</v>
      </c>
      <c r="W59" s="190"/>
      <c r="X59" s="233"/>
      <c r="Y59" s="68"/>
    </row>
    <row r="60" spans="1:25" ht="65.25" customHeight="1">
      <c r="A60" s="715" t="s">
        <v>172</v>
      </c>
      <c r="B60" s="672" t="s">
        <v>173</v>
      </c>
      <c r="C60" s="633"/>
      <c r="D60" s="632"/>
      <c r="E60" s="289"/>
      <c r="F60" s="633">
        <v>4</v>
      </c>
      <c r="G60" s="632" t="s">
        <v>73</v>
      </c>
      <c r="H60" s="289"/>
      <c r="I60" s="633"/>
      <c r="J60" s="632"/>
      <c r="K60" s="289"/>
      <c r="L60" s="633">
        <v>4</v>
      </c>
      <c r="M60" s="632" t="s">
        <v>73</v>
      </c>
      <c r="N60" s="289"/>
      <c r="O60" s="633">
        <v>2</v>
      </c>
      <c r="P60" s="632" t="s">
        <v>73</v>
      </c>
      <c r="Q60" s="289"/>
      <c r="R60" s="633">
        <v>5</v>
      </c>
      <c r="S60" s="632" t="s">
        <v>74</v>
      </c>
      <c r="T60" s="289"/>
      <c r="U60" s="154">
        <v>5</v>
      </c>
      <c r="V60" s="632" t="s">
        <v>74</v>
      </c>
      <c r="W60" s="190"/>
      <c r="X60" s="233"/>
      <c r="Y60" s="68"/>
    </row>
    <row r="61" spans="1:25" ht="65.25" customHeight="1">
      <c r="A61" s="715" t="s">
        <v>174</v>
      </c>
      <c r="B61" s="672" t="s">
        <v>175</v>
      </c>
      <c r="C61" s="633"/>
      <c r="D61" s="632"/>
      <c r="E61" s="289"/>
      <c r="F61" s="633">
        <v>4</v>
      </c>
      <c r="G61" s="632" t="s">
        <v>74</v>
      </c>
      <c r="H61" s="289"/>
      <c r="I61" s="633"/>
      <c r="J61" s="632"/>
      <c r="K61" s="289"/>
      <c r="L61" s="633">
        <v>4</v>
      </c>
      <c r="M61" s="632" t="s">
        <v>73</v>
      </c>
      <c r="N61" s="289"/>
      <c r="O61" s="633">
        <v>5</v>
      </c>
      <c r="P61" s="632" t="s">
        <v>74</v>
      </c>
      <c r="Q61" s="289"/>
      <c r="R61" s="633">
        <v>5</v>
      </c>
      <c r="S61" s="632" t="s">
        <v>74</v>
      </c>
      <c r="T61" s="289"/>
      <c r="U61" s="154">
        <v>5</v>
      </c>
      <c r="V61" s="632" t="s">
        <v>74</v>
      </c>
      <c r="W61" s="190"/>
      <c r="X61" s="233"/>
      <c r="Y61" s="68"/>
    </row>
    <row r="62" spans="1:25" ht="17.25" customHeight="1">
      <c r="A62" s="307"/>
      <c r="B62" s="309" t="s">
        <v>176</v>
      </c>
      <c r="C62" s="424"/>
      <c r="D62" s="406"/>
      <c r="E62" s="609"/>
      <c r="F62" s="424"/>
      <c r="G62" s="406"/>
      <c r="H62" s="609"/>
      <c r="I62" s="424"/>
      <c r="J62" s="406"/>
      <c r="K62" s="609"/>
      <c r="L62" s="424"/>
      <c r="M62" s="406"/>
      <c r="N62" s="609"/>
      <c r="O62" s="424"/>
      <c r="P62" s="406"/>
      <c r="Q62" s="609"/>
      <c r="R62" s="424"/>
      <c r="S62" s="406"/>
      <c r="T62" s="609"/>
      <c r="U62" s="424"/>
      <c r="V62" s="406"/>
      <c r="W62" s="162"/>
      <c r="X62" s="233"/>
      <c r="Y62" s="68"/>
    </row>
    <row r="63" spans="1:25" ht="29.25" customHeight="1">
      <c r="A63" s="307"/>
      <c r="B63" s="202" t="s">
        <v>177</v>
      </c>
      <c r="C63" s="36"/>
      <c r="D63" s="287"/>
      <c r="E63" s="422"/>
      <c r="F63" s="36"/>
      <c r="G63" s="287"/>
      <c r="H63" s="422"/>
      <c r="I63" s="36"/>
      <c r="J63" s="287"/>
      <c r="K63" s="422"/>
      <c r="L63" s="36"/>
      <c r="M63" s="287"/>
      <c r="N63" s="422"/>
      <c r="O63" s="36"/>
      <c r="P63" s="287"/>
      <c r="Q63" s="422"/>
      <c r="R63" s="36"/>
      <c r="S63" s="287"/>
      <c r="T63" s="422"/>
      <c r="U63" s="36"/>
      <c r="V63" s="287"/>
      <c r="W63" s="399"/>
      <c r="X63" s="233"/>
      <c r="Y63" s="68"/>
    </row>
    <row r="64" spans="1:25" ht="65.25" customHeight="1">
      <c r="A64" s="715" t="s">
        <v>178</v>
      </c>
      <c r="B64" s="96" t="s">
        <v>179</v>
      </c>
      <c r="C64" s="633"/>
      <c r="D64" s="632"/>
      <c r="E64" s="289"/>
      <c r="F64" s="633">
        <v>3</v>
      </c>
      <c r="G64" s="632" t="s">
        <v>74</v>
      </c>
      <c r="H64" s="289"/>
      <c r="I64" s="633"/>
      <c r="J64" s="632"/>
      <c r="K64" s="289"/>
      <c r="L64" s="633">
        <v>5</v>
      </c>
      <c r="M64" s="632" t="s">
        <v>74</v>
      </c>
      <c r="N64" s="289"/>
      <c r="O64" s="633">
        <v>5</v>
      </c>
      <c r="P64" s="632" t="s">
        <v>74</v>
      </c>
      <c r="Q64" s="289"/>
      <c r="R64" s="633">
        <v>4</v>
      </c>
      <c r="S64" s="632" t="s">
        <v>74</v>
      </c>
      <c r="T64" s="289"/>
      <c r="U64" s="154">
        <v>5</v>
      </c>
      <c r="V64" s="632" t="s">
        <v>74</v>
      </c>
      <c r="W64" s="190"/>
      <c r="X64" s="233"/>
      <c r="Y64" s="68"/>
    </row>
    <row r="65" spans="1:25" ht="65.25" customHeight="1">
      <c r="A65" s="715" t="s">
        <v>180</v>
      </c>
      <c r="B65" s="96" t="s">
        <v>181</v>
      </c>
      <c r="C65" s="633"/>
      <c r="D65" s="632"/>
      <c r="E65" s="289"/>
      <c r="F65" s="633">
        <v>3</v>
      </c>
      <c r="G65" s="632" t="s">
        <v>73</v>
      </c>
      <c r="H65" s="289"/>
      <c r="I65" s="633"/>
      <c r="J65" s="632"/>
      <c r="K65" s="289"/>
      <c r="L65" s="633">
        <v>5</v>
      </c>
      <c r="M65" s="632" t="s">
        <v>74</v>
      </c>
      <c r="N65" s="289"/>
      <c r="O65" s="633">
        <v>3</v>
      </c>
      <c r="P65" s="632" t="s">
        <v>74</v>
      </c>
      <c r="Q65" s="289"/>
      <c r="R65" s="633">
        <v>2</v>
      </c>
      <c r="S65" s="632" t="s">
        <v>73</v>
      </c>
      <c r="T65" s="289"/>
      <c r="U65" s="154">
        <v>3</v>
      </c>
      <c r="V65" s="632" t="s">
        <v>74</v>
      </c>
      <c r="W65" s="190"/>
      <c r="X65" s="233"/>
      <c r="Y65" s="68"/>
    </row>
    <row r="66" spans="1:25" ht="65.25" customHeight="1">
      <c r="A66" s="715" t="s">
        <v>182</v>
      </c>
      <c r="B66" s="96" t="s">
        <v>183</v>
      </c>
      <c r="C66" s="633"/>
      <c r="D66" s="632"/>
      <c r="E66" s="289"/>
      <c r="F66" s="633">
        <v>4</v>
      </c>
      <c r="G66" s="632" t="s">
        <v>73</v>
      </c>
      <c r="H66" s="289"/>
      <c r="I66" s="633"/>
      <c r="J66" s="632"/>
      <c r="K66" s="289"/>
      <c r="L66" s="633">
        <v>4</v>
      </c>
      <c r="M66" s="632" t="s">
        <v>73</v>
      </c>
      <c r="N66" s="289"/>
      <c r="O66" s="633">
        <v>5</v>
      </c>
      <c r="P66" s="632" t="s">
        <v>74</v>
      </c>
      <c r="Q66" s="289"/>
      <c r="R66" s="633">
        <v>3</v>
      </c>
      <c r="S66" s="632" t="s">
        <v>74</v>
      </c>
      <c r="T66" s="289"/>
      <c r="U66" s="154">
        <v>5</v>
      </c>
      <c r="V66" s="632" t="s">
        <v>74</v>
      </c>
      <c r="W66" s="190"/>
      <c r="X66" s="233"/>
      <c r="Y66" s="68"/>
    </row>
    <row r="67" spans="1:25" ht="65.25" customHeight="1">
      <c r="A67" s="715" t="s">
        <v>184</v>
      </c>
      <c r="B67" s="672" t="s">
        <v>185</v>
      </c>
      <c r="C67" s="633"/>
      <c r="D67" s="632"/>
      <c r="E67" s="289"/>
      <c r="F67" s="633">
        <v>4</v>
      </c>
      <c r="G67" s="632" t="s">
        <v>74</v>
      </c>
      <c r="H67" s="289"/>
      <c r="I67" s="633"/>
      <c r="J67" s="632"/>
      <c r="K67" s="289"/>
      <c r="L67" s="633">
        <v>4</v>
      </c>
      <c r="M67" s="632" t="s">
        <v>73</v>
      </c>
      <c r="N67" s="289"/>
      <c r="O67" s="633">
        <v>5</v>
      </c>
      <c r="P67" s="632" t="s">
        <v>74</v>
      </c>
      <c r="Q67" s="289"/>
      <c r="R67" s="633">
        <v>5</v>
      </c>
      <c r="S67" s="632" t="s">
        <v>74</v>
      </c>
      <c r="T67" s="289"/>
      <c r="U67" s="154">
        <v>5</v>
      </c>
      <c r="V67" s="632" t="s">
        <v>74</v>
      </c>
      <c r="W67" s="190"/>
      <c r="X67" s="233"/>
      <c r="Y67" s="68"/>
    </row>
    <row r="68" spans="1:25" ht="17.25" customHeight="1">
      <c r="A68" s="307"/>
      <c r="B68" s="712" t="s">
        <v>186</v>
      </c>
      <c r="C68" s="457"/>
      <c r="D68" s="586"/>
      <c r="E68" s="320"/>
      <c r="F68" s="457"/>
      <c r="G68" s="586"/>
      <c r="H68" s="320"/>
      <c r="I68" s="457"/>
      <c r="J68" s="586"/>
      <c r="K68" s="320"/>
      <c r="L68" s="457"/>
      <c r="M68" s="586"/>
      <c r="N68" s="320"/>
      <c r="O68" s="457"/>
      <c r="P68" s="586"/>
      <c r="Q68" s="320"/>
      <c r="R68" s="457"/>
      <c r="S68" s="586"/>
      <c r="T68" s="320"/>
      <c r="U68" s="457"/>
      <c r="V68" s="586"/>
      <c r="W68" s="624"/>
      <c r="X68" s="233"/>
      <c r="Y68" s="68"/>
    </row>
    <row r="69" spans="1:25" ht="29.25" customHeight="1">
      <c r="A69" s="307"/>
      <c r="B69" s="414" t="s">
        <v>187</v>
      </c>
      <c r="C69" s="261"/>
      <c r="D69" s="73"/>
      <c r="E69" s="172"/>
      <c r="F69" s="261"/>
      <c r="G69" s="73"/>
      <c r="H69" s="172"/>
      <c r="I69" s="261"/>
      <c r="J69" s="73"/>
      <c r="K69" s="172"/>
      <c r="L69" s="261"/>
      <c r="M69" s="73"/>
      <c r="N69" s="172"/>
      <c r="O69" s="261"/>
      <c r="P69" s="73"/>
      <c r="Q69" s="172"/>
      <c r="R69" s="261"/>
      <c r="S69" s="73"/>
      <c r="T69" s="172"/>
      <c r="U69" s="261"/>
      <c r="V69" s="73"/>
      <c r="W69" s="248"/>
      <c r="X69" s="233"/>
      <c r="Y69" s="68"/>
    </row>
    <row r="70" spans="1:25" ht="65.25" customHeight="1">
      <c r="A70" s="715" t="s">
        <v>188</v>
      </c>
      <c r="B70" s="96" t="s">
        <v>189</v>
      </c>
      <c r="C70" s="633"/>
      <c r="D70" s="632"/>
      <c r="E70" s="289"/>
      <c r="F70" s="633">
        <v>1</v>
      </c>
      <c r="G70" s="632" t="s">
        <v>73</v>
      </c>
      <c r="H70" s="289"/>
      <c r="I70" s="633">
        <v>2</v>
      </c>
      <c r="J70" s="632" t="s">
        <v>73</v>
      </c>
      <c r="K70" s="289"/>
      <c r="L70" s="633">
        <v>3</v>
      </c>
      <c r="M70" s="632" t="s">
        <v>73</v>
      </c>
      <c r="N70" s="289"/>
      <c r="O70" s="633">
        <v>5</v>
      </c>
      <c r="P70" s="632" t="s">
        <v>74</v>
      </c>
      <c r="Q70" s="289"/>
      <c r="R70" s="633">
        <v>3</v>
      </c>
      <c r="S70" s="632" t="s">
        <v>74</v>
      </c>
      <c r="T70" s="289"/>
      <c r="U70" s="154">
        <v>5</v>
      </c>
      <c r="V70" s="632" t="s">
        <v>74</v>
      </c>
      <c r="W70" s="190"/>
      <c r="X70" s="233"/>
      <c r="Y70" s="68"/>
    </row>
    <row r="71" spans="1:25" ht="65.25" customHeight="1">
      <c r="A71" s="715" t="s">
        <v>190</v>
      </c>
      <c r="B71" s="96" t="s">
        <v>191</v>
      </c>
      <c r="C71" s="633"/>
      <c r="D71" s="632"/>
      <c r="E71" s="289"/>
      <c r="F71" s="633">
        <v>4</v>
      </c>
      <c r="G71" s="632" t="s">
        <v>74</v>
      </c>
      <c r="H71" s="289"/>
      <c r="I71" s="633">
        <v>3</v>
      </c>
      <c r="J71" s="632" t="s">
        <v>74</v>
      </c>
      <c r="K71" s="289"/>
      <c r="L71" s="633">
        <v>4</v>
      </c>
      <c r="M71" s="632" t="s">
        <v>73</v>
      </c>
      <c r="N71" s="289"/>
      <c r="O71" s="633">
        <v>5</v>
      </c>
      <c r="P71" s="632" t="s">
        <v>74</v>
      </c>
      <c r="Q71" s="289"/>
      <c r="R71" s="633">
        <v>4</v>
      </c>
      <c r="S71" s="632" t="s">
        <v>74</v>
      </c>
      <c r="T71" s="289"/>
      <c r="U71" s="154">
        <v>5</v>
      </c>
      <c r="V71" s="632" t="s">
        <v>74</v>
      </c>
      <c r="W71" s="190"/>
      <c r="X71" s="233"/>
      <c r="Y71" s="68"/>
    </row>
    <row r="72" spans="1:25" ht="65.25" customHeight="1">
      <c r="A72" s="715" t="s">
        <v>192</v>
      </c>
      <c r="B72" s="672" t="s">
        <v>193</v>
      </c>
      <c r="C72" s="633"/>
      <c r="D72" s="632"/>
      <c r="E72" s="289"/>
      <c r="F72" s="633">
        <v>3</v>
      </c>
      <c r="G72" s="632" t="s">
        <v>73</v>
      </c>
      <c r="H72" s="289"/>
      <c r="I72" s="633">
        <v>3</v>
      </c>
      <c r="J72" s="632" t="s">
        <v>73</v>
      </c>
      <c r="K72" s="289"/>
      <c r="L72" s="633">
        <v>4</v>
      </c>
      <c r="M72" s="632" t="s">
        <v>73</v>
      </c>
      <c r="N72" s="289"/>
      <c r="O72" s="633">
        <v>5</v>
      </c>
      <c r="P72" s="632" t="s">
        <v>74</v>
      </c>
      <c r="Q72" s="289"/>
      <c r="R72" s="633">
        <v>5</v>
      </c>
      <c r="S72" s="632" t="s">
        <v>74</v>
      </c>
      <c r="T72" s="289"/>
      <c r="U72" s="154">
        <v>5</v>
      </c>
      <c r="V72" s="632" t="s">
        <v>74</v>
      </c>
      <c r="W72" s="190"/>
      <c r="X72" s="233"/>
      <c r="Y72" s="68"/>
    </row>
    <row r="73" spans="1:25" ht="65.25" customHeight="1">
      <c r="A73" s="715" t="s">
        <v>194</v>
      </c>
      <c r="B73" s="672" t="s">
        <v>195</v>
      </c>
      <c r="C73" s="633"/>
      <c r="D73" s="632"/>
      <c r="E73" s="289"/>
      <c r="F73" s="633">
        <v>4</v>
      </c>
      <c r="G73" s="632" t="s">
        <v>74</v>
      </c>
      <c r="H73" s="289"/>
      <c r="I73" s="633"/>
      <c r="J73" s="632"/>
      <c r="K73" s="289"/>
      <c r="L73" s="633">
        <v>4</v>
      </c>
      <c r="M73" s="632" t="s">
        <v>74</v>
      </c>
      <c r="N73" s="289"/>
      <c r="O73" s="633">
        <v>3</v>
      </c>
      <c r="P73" s="632" t="s">
        <v>73</v>
      </c>
      <c r="Q73" s="289"/>
      <c r="R73" s="633">
        <v>2</v>
      </c>
      <c r="S73" s="632" t="s">
        <v>73</v>
      </c>
      <c r="T73" s="289"/>
      <c r="U73" s="154">
        <v>3</v>
      </c>
      <c r="V73" s="632" t="s">
        <v>74</v>
      </c>
      <c r="W73" s="190"/>
      <c r="X73" s="233"/>
      <c r="Y73" s="68"/>
    </row>
    <row r="74" spans="1:25" ht="65.25" customHeight="1">
      <c r="A74" s="715" t="s">
        <v>196</v>
      </c>
      <c r="B74" s="672" t="s">
        <v>197</v>
      </c>
      <c r="C74" s="633"/>
      <c r="D74" s="632"/>
      <c r="E74" s="289"/>
      <c r="F74" s="633">
        <v>2</v>
      </c>
      <c r="G74" s="632" t="s">
        <v>73</v>
      </c>
      <c r="H74" s="289"/>
      <c r="I74" s="633"/>
      <c r="J74" s="632"/>
      <c r="K74" s="289"/>
      <c r="L74" s="633">
        <v>3</v>
      </c>
      <c r="M74" s="632" t="s">
        <v>73</v>
      </c>
      <c r="N74" s="289"/>
      <c r="O74" s="633">
        <v>1</v>
      </c>
      <c r="P74" s="632" t="s">
        <v>73</v>
      </c>
      <c r="Q74" s="289"/>
      <c r="R74" s="633">
        <v>1</v>
      </c>
      <c r="S74" s="632" t="s">
        <v>73</v>
      </c>
      <c r="T74" s="289"/>
      <c r="U74" s="154">
        <v>3</v>
      </c>
      <c r="V74" s="632" t="s">
        <v>74</v>
      </c>
      <c r="W74" s="190"/>
      <c r="X74" s="233"/>
      <c r="Y74" s="68"/>
    </row>
    <row r="75" spans="1:25" ht="65.25" customHeight="1">
      <c r="A75" s="715" t="s">
        <v>198</v>
      </c>
      <c r="B75" s="672" t="s">
        <v>318</v>
      </c>
      <c r="C75" s="633"/>
      <c r="D75" s="632"/>
      <c r="E75" s="289"/>
      <c r="F75" s="633">
        <v>3</v>
      </c>
      <c r="G75" s="632" t="s">
        <v>73</v>
      </c>
      <c r="H75" s="289"/>
      <c r="I75" s="633">
        <v>3</v>
      </c>
      <c r="J75" s="632" t="s">
        <v>73</v>
      </c>
      <c r="K75" s="289"/>
      <c r="L75" s="633">
        <v>4</v>
      </c>
      <c r="M75" s="632" t="s">
        <v>73</v>
      </c>
      <c r="N75" s="289"/>
      <c r="O75" s="633">
        <v>5</v>
      </c>
      <c r="P75" s="632" t="s">
        <v>73</v>
      </c>
      <c r="Q75" s="289"/>
      <c r="R75" s="633">
        <v>5</v>
      </c>
      <c r="S75" s="632" t="s">
        <v>74</v>
      </c>
      <c r="T75" s="289"/>
      <c r="U75" s="154">
        <v>5</v>
      </c>
      <c r="V75" s="632" t="s">
        <v>74</v>
      </c>
      <c r="W75" s="190"/>
      <c r="X75" s="233"/>
      <c r="Y75" s="68"/>
    </row>
    <row r="76" spans="1:25" ht="65.25" customHeight="1">
      <c r="A76" s="715" t="s">
        <v>200</v>
      </c>
      <c r="B76" s="672" t="s">
        <v>201</v>
      </c>
      <c r="C76" s="633"/>
      <c r="D76" s="632"/>
      <c r="E76" s="289"/>
      <c r="F76" s="633">
        <v>4</v>
      </c>
      <c r="G76" s="632" t="s">
        <v>74</v>
      </c>
      <c r="H76" s="289"/>
      <c r="I76" s="633">
        <v>4</v>
      </c>
      <c r="J76" s="632" t="s">
        <v>73</v>
      </c>
      <c r="K76" s="289"/>
      <c r="L76" s="633">
        <v>3</v>
      </c>
      <c r="M76" s="632" t="s">
        <v>74</v>
      </c>
      <c r="N76" s="289"/>
      <c r="O76" s="633">
        <v>5</v>
      </c>
      <c r="P76" s="632" t="s">
        <v>73</v>
      </c>
      <c r="Q76" s="289"/>
      <c r="R76" s="633">
        <v>5</v>
      </c>
      <c r="S76" s="632" t="s">
        <v>74</v>
      </c>
      <c r="T76" s="289"/>
      <c r="U76" s="154">
        <v>5</v>
      </c>
      <c r="V76" s="632" t="s">
        <v>74</v>
      </c>
      <c r="W76" s="190"/>
      <c r="X76" s="233"/>
      <c r="Y76" s="68"/>
    </row>
    <row r="77" spans="1:25" ht="29.25" customHeight="1">
      <c r="A77" s="68"/>
      <c r="B77" s="414" t="s">
        <v>202</v>
      </c>
      <c r="C77" s="261"/>
      <c r="D77" s="73"/>
      <c r="E77" s="172"/>
      <c r="F77" s="261"/>
      <c r="G77" s="73"/>
      <c r="H77" s="172"/>
      <c r="I77" s="261"/>
      <c r="J77" s="73"/>
      <c r="K77" s="172"/>
      <c r="L77" s="261"/>
      <c r="M77" s="73"/>
      <c r="N77" s="172"/>
      <c r="O77" s="261"/>
      <c r="P77" s="73"/>
      <c r="Q77" s="172"/>
      <c r="R77" s="261"/>
      <c r="S77" s="73"/>
      <c r="T77" s="172"/>
      <c r="U77" s="261"/>
      <c r="V77" s="73"/>
      <c r="W77" s="248"/>
      <c r="X77" s="233"/>
      <c r="Y77" s="68"/>
    </row>
    <row r="78" spans="1:25" ht="65.25" customHeight="1">
      <c r="A78" s="715" t="s">
        <v>203</v>
      </c>
      <c r="B78" s="96" t="s">
        <v>204</v>
      </c>
      <c r="C78" s="633"/>
      <c r="D78" s="632"/>
      <c r="E78" s="289"/>
      <c r="F78" s="633">
        <v>2</v>
      </c>
      <c r="G78" s="632" t="s">
        <v>73</v>
      </c>
      <c r="H78" s="289"/>
      <c r="I78" s="633">
        <v>2</v>
      </c>
      <c r="J78" s="632" t="s">
        <v>73</v>
      </c>
      <c r="K78" s="289"/>
      <c r="L78" s="633">
        <v>5</v>
      </c>
      <c r="M78" s="632" t="s">
        <v>74</v>
      </c>
      <c r="N78" s="289"/>
      <c r="O78" s="633">
        <v>1</v>
      </c>
      <c r="P78" s="632" t="s">
        <v>73</v>
      </c>
      <c r="Q78" s="289"/>
      <c r="R78" s="633">
        <v>1</v>
      </c>
      <c r="S78" s="632" t="s">
        <v>73</v>
      </c>
      <c r="T78" s="289"/>
      <c r="U78" s="154">
        <v>3</v>
      </c>
      <c r="V78" s="632" t="s">
        <v>74</v>
      </c>
      <c r="W78" s="190"/>
      <c r="X78" s="233"/>
      <c r="Y78" s="68"/>
    </row>
    <row r="79" spans="1:25" ht="65.25" customHeight="1">
      <c r="A79" s="715" t="s">
        <v>205</v>
      </c>
      <c r="B79" s="96" t="s">
        <v>206</v>
      </c>
      <c r="C79" s="633"/>
      <c r="D79" s="632"/>
      <c r="E79" s="289"/>
      <c r="F79" s="633">
        <v>3</v>
      </c>
      <c r="G79" s="632" t="s">
        <v>73</v>
      </c>
      <c r="H79" s="289"/>
      <c r="I79" s="633"/>
      <c r="J79" s="632"/>
      <c r="K79" s="289"/>
      <c r="L79" s="633">
        <v>5</v>
      </c>
      <c r="M79" s="632" t="s">
        <v>74</v>
      </c>
      <c r="N79" s="289"/>
      <c r="O79" s="633">
        <v>3</v>
      </c>
      <c r="P79" s="632" t="s">
        <v>74</v>
      </c>
      <c r="Q79" s="289"/>
      <c r="R79" s="633">
        <v>3</v>
      </c>
      <c r="S79" s="632" t="s">
        <v>74</v>
      </c>
      <c r="T79" s="289"/>
      <c r="U79" s="154">
        <v>5</v>
      </c>
      <c r="V79" s="632" t="s">
        <v>74</v>
      </c>
      <c r="W79" s="190"/>
      <c r="X79" s="233"/>
      <c r="Y79" s="68"/>
    </row>
    <row r="80" spans="1:25" ht="65.25" customHeight="1">
      <c r="A80" s="715" t="s">
        <v>207</v>
      </c>
      <c r="B80" s="672" t="s">
        <v>208</v>
      </c>
      <c r="C80" s="633"/>
      <c r="D80" s="632"/>
      <c r="E80" s="289"/>
      <c r="F80" s="633">
        <v>3</v>
      </c>
      <c r="G80" s="632" t="s">
        <v>74</v>
      </c>
      <c r="H80" s="289"/>
      <c r="I80" s="633">
        <v>2</v>
      </c>
      <c r="J80" s="632" t="s">
        <v>73</v>
      </c>
      <c r="K80" s="289"/>
      <c r="L80" s="633">
        <v>4</v>
      </c>
      <c r="M80" s="632" t="s">
        <v>73</v>
      </c>
      <c r="N80" s="289"/>
      <c r="O80" s="633">
        <v>3</v>
      </c>
      <c r="P80" s="632" t="s">
        <v>73</v>
      </c>
      <c r="Q80" s="289"/>
      <c r="R80" s="633">
        <v>3</v>
      </c>
      <c r="S80" s="632" t="s">
        <v>74</v>
      </c>
      <c r="T80" s="289"/>
      <c r="U80" s="154">
        <v>5</v>
      </c>
      <c r="V80" s="632" t="s">
        <v>74</v>
      </c>
      <c r="W80" s="190"/>
      <c r="X80" s="233"/>
      <c r="Y80" s="68"/>
    </row>
    <row r="81" spans="1:25" ht="65.25" customHeight="1">
      <c r="A81" s="715" t="s">
        <v>209</v>
      </c>
      <c r="B81" s="672" t="s">
        <v>210</v>
      </c>
      <c r="C81" s="633"/>
      <c r="D81" s="632"/>
      <c r="E81" s="289"/>
      <c r="F81" s="633">
        <v>4</v>
      </c>
      <c r="G81" s="632" t="s">
        <v>74</v>
      </c>
      <c r="H81" s="289"/>
      <c r="I81" s="633">
        <v>2</v>
      </c>
      <c r="J81" s="632" t="s">
        <v>73</v>
      </c>
      <c r="K81" s="289"/>
      <c r="L81" s="633">
        <v>3</v>
      </c>
      <c r="M81" s="632" t="s">
        <v>73</v>
      </c>
      <c r="N81" s="289"/>
      <c r="O81" s="633">
        <v>5</v>
      </c>
      <c r="P81" s="632" t="s">
        <v>73</v>
      </c>
      <c r="Q81" s="289"/>
      <c r="R81" s="633">
        <v>5</v>
      </c>
      <c r="S81" s="632" t="s">
        <v>74</v>
      </c>
      <c r="T81" s="289"/>
      <c r="U81" s="154">
        <v>5</v>
      </c>
      <c r="V81" s="632" t="s">
        <v>74</v>
      </c>
      <c r="W81" s="190"/>
      <c r="X81" s="233"/>
      <c r="Y81" s="68"/>
    </row>
    <row r="82" spans="1:25" ht="29.25" customHeight="1">
      <c r="A82" s="68"/>
      <c r="B82" s="564" t="s">
        <v>211</v>
      </c>
      <c r="C82" s="167"/>
      <c r="D82" s="73"/>
      <c r="E82" s="172"/>
      <c r="F82" s="261"/>
      <c r="G82" s="73"/>
      <c r="H82" s="172"/>
      <c r="I82" s="261"/>
      <c r="J82" s="73"/>
      <c r="K82" s="172"/>
      <c r="L82" s="261"/>
      <c r="M82" s="73"/>
      <c r="N82" s="172"/>
      <c r="O82" s="261"/>
      <c r="P82" s="73"/>
      <c r="Q82" s="172"/>
      <c r="R82" s="261"/>
      <c r="S82" s="73"/>
      <c r="T82" s="172"/>
      <c r="U82" s="261"/>
      <c r="V82" s="73"/>
      <c r="W82" s="248"/>
      <c r="X82" s="233"/>
      <c r="Y82" s="68"/>
    </row>
    <row r="83" spans="1:25" ht="65.25" customHeight="1">
      <c r="A83" s="715" t="s">
        <v>212</v>
      </c>
      <c r="B83" s="672" t="s">
        <v>213</v>
      </c>
      <c r="C83" s="633"/>
      <c r="D83" s="632"/>
      <c r="E83" s="289"/>
      <c r="F83" s="633">
        <v>3</v>
      </c>
      <c r="G83" s="632" t="s">
        <v>73</v>
      </c>
      <c r="H83" s="289"/>
      <c r="I83" s="633">
        <v>3</v>
      </c>
      <c r="J83" s="632" t="s">
        <v>73</v>
      </c>
      <c r="K83" s="289"/>
      <c r="L83" s="633">
        <v>4</v>
      </c>
      <c r="M83" s="632" t="s">
        <v>74</v>
      </c>
      <c r="N83" s="289"/>
      <c r="O83" s="633">
        <v>3</v>
      </c>
      <c r="P83" s="632" t="s">
        <v>73</v>
      </c>
      <c r="Q83" s="289"/>
      <c r="R83" s="633">
        <v>3</v>
      </c>
      <c r="S83" s="632" t="s">
        <v>74</v>
      </c>
      <c r="T83" s="289"/>
      <c r="U83" s="154">
        <v>5</v>
      </c>
      <c r="V83" s="632" t="s">
        <v>74</v>
      </c>
      <c r="W83" s="190"/>
      <c r="X83" s="233"/>
      <c r="Y83" s="68"/>
    </row>
    <row r="84" spans="1:25" ht="65.25" customHeight="1">
      <c r="A84" s="715" t="s">
        <v>214</v>
      </c>
      <c r="B84" s="672" t="s">
        <v>215</v>
      </c>
      <c r="C84" s="633"/>
      <c r="D84" s="632"/>
      <c r="E84" s="289"/>
      <c r="F84" s="633">
        <v>3</v>
      </c>
      <c r="G84" s="632" t="s">
        <v>74</v>
      </c>
      <c r="H84" s="289"/>
      <c r="I84" s="633">
        <v>3</v>
      </c>
      <c r="J84" s="632" t="s">
        <v>74</v>
      </c>
      <c r="K84" s="289"/>
      <c r="L84" s="633">
        <v>3</v>
      </c>
      <c r="M84" s="632" t="s">
        <v>73</v>
      </c>
      <c r="N84" s="289"/>
      <c r="O84" s="633">
        <v>3</v>
      </c>
      <c r="P84" s="632" t="s">
        <v>73</v>
      </c>
      <c r="Q84" s="289"/>
      <c r="R84" s="633">
        <v>3</v>
      </c>
      <c r="S84" s="632" t="s">
        <v>74</v>
      </c>
      <c r="T84" s="289"/>
      <c r="U84" s="154">
        <v>5</v>
      </c>
      <c r="V84" s="632" t="s">
        <v>74</v>
      </c>
      <c r="W84" s="190"/>
      <c r="X84" s="233"/>
      <c r="Y84" s="68"/>
    </row>
    <row r="85" spans="1:25" ht="65.25" customHeight="1">
      <c r="A85" s="715" t="s">
        <v>216</v>
      </c>
      <c r="B85" s="672" t="s">
        <v>217</v>
      </c>
      <c r="C85" s="633"/>
      <c r="D85" s="632"/>
      <c r="E85" s="289"/>
      <c r="F85" s="633">
        <v>3</v>
      </c>
      <c r="G85" s="632" t="s">
        <v>73</v>
      </c>
      <c r="H85" s="289"/>
      <c r="I85" s="633">
        <v>2</v>
      </c>
      <c r="J85" s="632" t="s">
        <v>73</v>
      </c>
      <c r="K85" s="289"/>
      <c r="L85" s="633">
        <v>3</v>
      </c>
      <c r="M85" s="632" t="s">
        <v>73</v>
      </c>
      <c r="N85" s="289"/>
      <c r="O85" s="633">
        <v>3</v>
      </c>
      <c r="P85" s="632" t="s">
        <v>73</v>
      </c>
      <c r="Q85" s="289"/>
      <c r="R85" s="633">
        <v>3</v>
      </c>
      <c r="S85" s="632" t="s">
        <v>73</v>
      </c>
      <c r="T85" s="289"/>
      <c r="U85" s="154">
        <v>5</v>
      </c>
      <c r="V85" s="632" t="s">
        <v>74</v>
      </c>
      <c r="W85" s="190"/>
      <c r="X85" s="233"/>
      <c r="Y85" s="68"/>
    </row>
    <row r="86" spans="1:25" ht="29.25" customHeight="1">
      <c r="A86" s="68"/>
      <c r="B86" s="664" t="s">
        <v>218</v>
      </c>
      <c r="C86" s="365"/>
      <c r="D86" s="643"/>
      <c r="E86" s="454"/>
      <c r="F86" s="365"/>
      <c r="G86" s="643"/>
      <c r="H86" s="454"/>
      <c r="I86" s="365"/>
      <c r="J86" s="643"/>
      <c r="K86" s="454"/>
      <c r="L86" s="365"/>
      <c r="M86" s="643"/>
      <c r="N86" s="454"/>
      <c r="O86" s="365"/>
      <c r="P86" s="643"/>
      <c r="Q86" s="454"/>
      <c r="R86" s="365"/>
      <c r="S86" s="643"/>
      <c r="T86" s="454"/>
      <c r="U86" s="365"/>
      <c r="V86" s="643"/>
      <c r="W86" s="526"/>
      <c r="X86" s="233"/>
      <c r="Y86" s="68"/>
    </row>
    <row r="87" spans="1:25" ht="65.25" customHeight="1">
      <c r="A87" s="715" t="s">
        <v>219</v>
      </c>
      <c r="B87" s="96" t="s">
        <v>220</v>
      </c>
      <c r="C87" s="633"/>
      <c r="D87" s="632"/>
      <c r="E87" s="289"/>
      <c r="F87" s="633"/>
      <c r="G87" s="632"/>
      <c r="H87" s="289"/>
      <c r="I87" s="633"/>
      <c r="J87" s="632"/>
      <c r="K87" s="289"/>
      <c r="L87" s="633">
        <v>1</v>
      </c>
      <c r="M87" s="632" t="s">
        <v>73</v>
      </c>
      <c r="N87" s="289"/>
      <c r="O87" s="633"/>
      <c r="P87" s="632"/>
      <c r="Q87" s="289"/>
      <c r="R87" s="633"/>
      <c r="S87" s="632"/>
      <c r="T87" s="289"/>
      <c r="U87" s="154"/>
      <c r="V87" s="632"/>
      <c r="W87" s="190"/>
      <c r="X87" s="233"/>
      <c r="Y87" s="68"/>
    </row>
    <row r="88" spans="1:25" ht="65.25" customHeight="1">
      <c r="A88" s="715" t="s">
        <v>221</v>
      </c>
      <c r="B88" s="96" t="s">
        <v>222</v>
      </c>
      <c r="C88" s="633"/>
      <c r="D88" s="632"/>
      <c r="E88" s="289"/>
      <c r="F88" s="633"/>
      <c r="G88" s="632"/>
      <c r="H88" s="289"/>
      <c r="I88" s="633"/>
      <c r="J88" s="632"/>
      <c r="K88" s="289"/>
      <c r="L88" s="633">
        <v>1</v>
      </c>
      <c r="M88" s="632" t="s">
        <v>73</v>
      </c>
      <c r="N88" s="289"/>
      <c r="O88" s="633"/>
      <c r="P88" s="632"/>
      <c r="Q88" s="289"/>
      <c r="R88" s="633"/>
      <c r="S88" s="632"/>
      <c r="T88" s="289"/>
      <c r="U88" s="154"/>
      <c r="V88" s="632"/>
      <c r="W88" s="190"/>
      <c r="X88" s="233"/>
      <c r="Y88" s="68"/>
    </row>
    <row r="89" spans="1:25" ht="65.25" customHeight="1">
      <c r="A89" s="715" t="s">
        <v>223</v>
      </c>
      <c r="B89" s="96" t="s">
        <v>224</v>
      </c>
      <c r="C89" s="633"/>
      <c r="D89" s="632"/>
      <c r="E89" s="289"/>
      <c r="F89" s="633"/>
      <c r="G89" s="632"/>
      <c r="H89" s="289"/>
      <c r="I89" s="633"/>
      <c r="J89" s="632"/>
      <c r="K89" s="289"/>
      <c r="L89" s="633">
        <v>2</v>
      </c>
      <c r="M89" s="632" t="s">
        <v>73</v>
      </c>
      <c r="N89" s="289"/>
      <c r="O89" s="633"/>
      <c r="P89" s="632"/>
      <c r="Q89" s="289"/>
      <c r="R89" s="633"/>
      <c r="S89" s="632"/>
      <c r="T89" s="289"/>
      <c r="U89" s="154"/>
      <c r="V89" s="632"/>
      <c r="W89" s="190"/>
      <c r="X89" s="233"/>
      <c r="Y89" s="68"/>
    </row>
    <row r="90" spans="1:25" ht="65.25" customHeight="1">
      <c r="A90" s="715" t="s">
        <v>225</v>
      </c>
      <c r="B90" s="96" t="s">
        <v>226</v>
      </c>
      <c r="C90" s="633"/>
      <c r="D90" s="632"/>
      <c r="E90" s="289"/>
      <c r="F90" s="633">
        <v>4</v>
      </c>
      <c r="G90" s="632" t="s">
        <v>73</v>
      </c>
      <c r="H90" s="289"/>
      <c r="I90" s="633"/>
      <c r="J90" s="632"/>
      <c r="K90" s="289"/>
      <c r="L90" s="633">
        <v>4</v>
      </c>
      <c r="M90" s="632" t="s">
        <v>73</v>
      </c>
      <c r="N90" s="289"/>
      <c r="O90" s="633">
        <v>5</v>
      </c>
      <c r="P90" s="632" t="s">
        <v>73</v>
      </c>
      <c r="Q90" s="289"/>
      <c r="R90" s="633">
        <v>5</v>
      </c>
      <c r="S90" s="632" t="s">
        <v>74</v>
      </c>
      <c r="T90" s="289"/>
      <c r="U90" s="154">
        <v>3</v>
      </c>
      <c r="V90" s="632" t="s">
        <v>73</v>
      </c>
      <c r="W90" s="190"/>
      <c r="X90" s="233"/>
      <c r="Y90" s="68"/>
    </row>
    <row r="91" spans="1:25" ht="65.25" customHeight="1">
      <c r="A91" s="715" t="s">
        <v>227</v>
      </c>
      <c r="B91" s="96" t="s">
        <v>228</v>
      </c>
      <c r="C91" s="633"/>
      <c r="D91" s="632"/>
      <c r="E91" s="289"/>
      <c r="F91" s="633">
        <v>4</v>
      </c>
      <c r="G91" s="632" t="s">
        <v>74</v>
      </c>
      <c r="H91" s="289"/>
      <c r="I91" s="633"/>
      <c r="J91" s="632"/>
      <c r="K91" s="289"/>
      <c r="L91" s="633">
        <v>4</v>
      </c>
      <c r="M91" s="632" t="s">
        <v>73</v>
      </c>
      <c r="N91" s="289"/>
      <c r="O91" s="633"/>
      <c r="P91" s="632"/>
      <c r="Q91" s="289"/>
      <c r="R91" s="633"/>
      <c r="S91" s="632"/>
      <c r="T91" s="289"/>
      <c r="U91" s="154">
        <v>3</v>
      </c>
      <c r="V91" s="632" t="s">
        <v>74</v>
      </c>
      <c r="W91" s="190"/>
      <c r="X91" s="233"/>
      <c r="Y91" s="68"/>
    </row>
    <row r="92" spans="1:25" ht="65.25" customHeight="1">
      <c r="A92" s="715" t="s">
        <v>229</v>
      </c>
      <c r="B92" s="672" t="s">
        <v>230</v>
      </c>
      <c r="C92" s="633"/>
      <c r="D92" s="632"/>
      <c r="E92" s="289"/>
      <c r="F92" s="633">
        <v>3</v>
      </c>
      <c r="G92" s="632" t="s">
        <v>73</v>
      </c>
      <c r="H92" s="289"/>
      <c r="I92" s="633">
        <v>3</v>
      </c>
      <c r="J92" s="632" t="s">
        <v>73</v>
      </c>
      <c r="K92" s="289"/>
      <c r="L92" s="633">
        <v>4</v>
      </c>
      <c r="M92" s="632" t="s">
        <v>73</v>
      </c>
      <c r="N92" s="289"/>
      <c r="O92" s="633">
        <v>5</v>
      </c>
      <c r="P92" s="632" t="s">
        <v>73</v>
      </c>
      <c r="Q92" s="289"/>
      <c r="R92" s="633">
        <v>5</v>
      </c>
      <c r="S92" s="632" t="s">
        <v>74</v>
      </c>
      <c r="T92" s="289"/>
      <c r="U92" s="154">
        <v>5</v>
      </c>
      <c r="V92" s="632" t="s">
        <v>74</v>
      </c>
      <c r="W92" s="190"/>
      <c r="X92" s="233"/>
      <c r="Y92" s="68"/>
    </row>
    <row r="93" spans="1:25" ht="65.25" customHeight="1">
      <c r="A93" s="715" t="s">
        <v>231</v>
      </c>
      <c r="B93" s="672" t="s">
        <v>232</v>
      </c>
      <c r="C93" s="633"/>
      <c r="D93" s="632"/>
      <c r="E93" s="289"/>
      <c r="F93" s="633">
        <v>3</v>
      </c>
      <c r="G93" s="632" t="s">
        <v>73</v>
      </c>
      <c r="H93" s="289"/>
      <c r="I93" s="633"/>
      <c r="J93" s="632"/>
      <c r="K93" s="289"/>
      <c r="L93" s="633">
        <v>4</v>
      </c>
      <c r="M93" s="632" t="s">
        <v>73</v>
      </c>
      <c r="N93" s="289"/>
      <c r="O93" s="633">
        <v>5</v>
      </c>
      <c r="P93" s="632" t="s">
        <v>73</v>
      </c>
      <c r="Q93" s="289"/>
      <c r="R93" s="633">
        <v>5</v>
      </c>
      <c r="S93" s="632" t="s">
        <v>73</v>
      </c>
      <c r="T93" s="289"/>
      <c r="U93" s="154">
        <v>3</v>
      </c>
      <c r="V93" s="632" t="s">
        <v>74</v>
      </c>
      <c r="W93" s="190"/>
      <c r="X93" s="233"/>
      <c r="Y93" s="68"/>
    </row>
    <row r="94" spans="1:25" ht="17.25" customHeight="1">
      <c r="A94" s="226"/>
      <c r="B94" s="144"/>
      <c r="C94" s="225"/>
      <c r="D94" s="434"/>
      <c r="E94" s="634"/>
      <c r="F94" s="225"/>
      <c r="G94" s="434"/>
      <c r="H94" s="634"/>
      <c r="I94" s="225"/>
      <c r="J94" s="434"/>
      <c r="K94" s="634"/>
      <c r="L94" s="225"/>
      <c r="M94" s="434"/>
      <c r="N94" s="634"/>
      <c r="O94" s="225"/>
      <c r="P94" s="434"/>
      <c r="Q94" s="634"/>
      <c r="R94" s="225"/>
      <c r="S94" s="434"/>
      <c r="T94" s="634"/>
      <c r="U94" s="225"/>
      <c r="V94" s="434"/>
      <c r="W94" s="408"/>
      <c r="X94" s="680"/>
      <c r="Y94" s="237"/>
    </row>
    <row r="95" spans="1:25" ht="17.25" customHeight="1">
      <c r="A95" s="68"/>
      <c r="B95" s="532" t="s">
        <v>233</v>
      </c>
      <c r="C95" s="332"/>
      <c r="D95" s="655"/>
      <c r="E95" s="91"/>
      <c r="F95" s="332"/>
      <c r="G95" s="655"/>
      <c r="H95" s="91"/>
      <c r="I95" s="332"/>
      <c r="J95" s="655"/>
      <c r="K95" s="91"/>
      <c r="L95" s="332"/>
      <c r="M95" s="655"/>
      <c r="N95" s="91"/>
      <c r="O95" s="332"/>
      <c r="P95" s="655"/>
      <c r="Q95" s="91"/>
      <c r="R95" s="332"/>
      <c r="S95" s="655"/>
      <c r="T95" s="91"/>
      <c r="U95" s="332"/>
      <c r="V95" s="655"/>
      <c r="W95" s="195"/>
      <c r="X95" s="233"/>
      <c r="Y95" s="68"/>
    </row>
    <row r="96" spans="1:25" ht="29.25" customHeight="1">
      <c r="A96" s="68"/>
      <c r="B96" s="202" t="s">
        <v>234</v>
      </c>
      <c r="C96" s="36"/>
      <c r="D96" s="287"/>
      <c r="E96" s="422"/>
      <c r="F96" s="36"/>
      <c r="G96" s="287"/>
      <c r="H96" s="422"/>
      <c r="I96" s="36"/>
      <c r="J96" s="287"/>
      <c r="K96" s="422"/>
      <c r="L96" s="36"/>
      <c r="M96" s="287"/>
      <c r="N96" s="422"/>
      <c r="O96" s="36"/>
      <c r="P96" s="287"/>
      <c r="Q96" s="422"/>
      <c r="R96" s="36"/>
      <c r="S96" s="287"/>
      <c r="T96" s="422"/>
      <c r="U96" s="36"/>
      <c r="V96" s="287"/>
      <c r="W96" s="399"/>
      <c r="X96" s="233"/>
      <c r="Y96" s="68"/>
    </row>
    <row r="97" spans="1:25" ht="65.25" customHeight="1">
      <c r="A97" s="715" t="s">
        <v>235</v>
      </c>
      <c r="B97" s="96" t="s">
        <v>236</v>
      </c>
      <c r="C97" s="633">
        <v>5</v>
      </c>
      <c r="D97" s="632" t="s">
        <v>74</v>
      </c>
      <c r="E97" s="289"/>
      <c r="F97" s="633">
        <v>2</v>
      </c>
      <c r="G97" s="632" t="s">
        <v>73</v>
      </c>
      <c r="H97" s="289"/>
      <c r="I97" s="633"/>
      <c r="J97" s="632"/>
      <c r="K97" s="289"/>
      <c r="L97" s="633">
        <v>5</v>
      </c>
      <c r="M97" s="632" t="s">
        <v>74</v>
      </c>
      <c r="N97" s="289"/>
      <c r="O97" s="633">
        <v>5</v>
      </c>
      <c r="P97" s="632" t="s">
        <v>74</v>
      </c>
      <c r="Q97" s="289"/>
      <c r="R97" s="633">
        <v>5</v>
      </c>
      <c r="S97" s="632" t="s">
        <v>74</v>
      </c>
      <c r="T97" s="289"/>
      <c r="U97" s="154">
        <v>5</v>
      </c>
      <c r="V97" s="632" t="s">
        <v>74</v>
      </c>
      <c r="W97" s="190"/>
      <c r="X97" s="233"/>
      <c r="Y97" s="68"/>
    </row>
    <row r="98" spans="1:25" ht="65.25" customHeight="1">
      <c r="A98" s="715" t="s">
        <v>237</v>
      </c>
      <c r="B98" s="96" t="s">
        <v>238</v>
      </c>
      <c r="C98" s="633"/>
      <c r="D98" s="632"/>
      <c r="E98" s="289"/>
      <c r="F98" s="633">
        <v>3</v>
      </c>
      <c r="G98" s="632" t="s">
        <v>73</v>
      </c>
      <c r="H98" s="289"/>
      <c r="I98" s="633"/>
      <c r="J98" s="632"/>
      <c r="K98" s="289"/>
      <c r="L98" s="633">
        <v>5</v>
      </c>
      <c r="M98" s="632" t="s">
        <v>74</v>
      </c>
      <c r="N98" s="289"/>
      <c r="O98" s="633">
        <v>3</v>
      </c>
      <c r="P98" s="632" t="s">
        <v>74</v>
      </c>
      <c r="Q98" s="289"/>
      <c r="R98" s="633">
        <v>5</v>
      </c>
      <c r="S98" s="632" t="s">
        <v>74</v>
      </c>
      <c r="T98" s="289"/>
      <c r="U98" s="154">
        <v>3</v>
      </c>
      <c r="V98" s="632" t="s">
        <v>74</v>
      </c>
      <c r="W98" s="190"/>
      <c r="X98" s="233"/>
      <c r="Y98" s="68"/>
    </row>
    <row r="99" spans="1:25" ht="17.25" customHeight="1">
      <c r="A99" s="68"/>
      <c r="B99" s="231" t="s">
        <v>239</v>
      </c>
      <c r="C99" s="444"/>
      <c r="D99" s="163"/>
      <c r="E99" s="645"/>
      <c r="F99" s="368"/>
      <c r="G99" s="163"/>
      <c r="H99" s="645"/>
      <c r="I99" s="368"/>
      <c r="J99" s="163"/>
      <c r="K99" s="645"/>
      <c r="L99" s="368"/>
      <c r="M99" s="163"/>
      <c r="N99" s="645"/>
      <c r="O99" s="368"/>
      <c r="P99" s="163"/>
      <c r="Q99" s="645"/>
      <c r="R99" s="368"/>
      <c r="S99" s="163"/>
      <c r="T99" s="645"/>
      <c r="U99" s="368"/>
      <c r="V99" s="163"/>
      <c r="W99" s="394"/>
      <c r="X99" s="233"/>
      <c r="Y99" s="68"/>
    </row>
    <row r="100" spans="1:25" ht="29.25" customHeight="1">
      <c r="A100" s="68"/>
      <c r="B100" s="137" t="s">
        <v>240</v>
      </c>
      <c r="C100" s="718"/>
      <c r="D100" s="640"/>
      <c r="E100" s="211"/>
      <c r="F100" s="198"/>
      <c r="G100" s="640"/>
      <c r="H100" s="211"/>
      <c r="I100" s="198"/>
      <c r="J100" s="640"/>
      <c r="K100" s="211"/>
      <c r="L100" s="198"/>
      <c r="M100" s="640"/>
      <c r="N100" s="211"/>
      <c r="O100" s="198"/>
      <c r="P100" s="640"/>
      <c r="Q100" s="211"/>
      <c r="R100" s="198"/>
      <c r="S100" s="640"/>
      <c r="T100" s="211"/>
      <c r="U100" s="198"/>
      <c r="V100" s="640"/>
      <c r="W100" s="139"/>
      <c r="X100" s="233"/>
      <c r="Y100" s="68"/>
    </row>
    <row r="101" spans="1:25" ht="65.25" customHeight="1">
      <c r="A101" s="715" t="s">
        <v>241</v>
      </c>
      <c r="B101" s="96" t="s">
        <v>242</v>
      </c>
      <c r="C101" s="633"/>
      <c r="D101" s="632"/>
      <c r="E101" s="289"/>
      <c r="F101" s="633">
        <v>5</v>
      </c>
      <c r="G101" s="632" t="s">
        <v>74</v>
      </c>
      <c r="H101" s="289"/>
      <c r="I101" s="633">
        <v>3</v>
      </c>
      <c r="J101" s="632" t="s">
        <v>74</v>
      </c>
      <c r="K101" s="289"/>
      <c r="L101" s="633">
        <v>5</v>
      </c>
      <c r="M101" s="632" t="s">
        <v>73</v>
      </c>
      <c r="N101" s="289"/>
      <c r="O101" s="633">
        <v>3</v>
      </c>
      <c r="P101" s="632" t="s">
        <v>74</v>
      </c>
      <c r="Q101" s="289"/>
      <c r="R101" s="633">
        <v>3</v>
      </c>
      <c r="S101" s="632" t="s">
        <v>74</v>
      </c>
      <c r="T101" s="289"/>
      <c r="U101" s="154">
        <v>5</v>
      </c>
      <c r="V101" s="632" t="s">
        <v>74</v>
      </c>
      <c r="W101" s="190"/>
      <c r="X101" s="233"/>
      <c r="Y101" s="68"/>
    </row>
    <row r="102" spans="1:25" ht="65.25" customHeight="1">
      <c r="A102" s="715" t="s">
        <v>243</v>
      </c>
      <c r="B102" s="672" t="s">
        <v>244</v>
      </c>
      <c r="C102" s="633"/>
      <c r="D102" s="632"/>
      <c r="E102" s="289"/>
      <c r="F102" s="633">
        <v>5</v>
      </c>
      <c r="G102" s="632" t="s">
        <v>74</v>
      </c>
      <c r="H102" s="289"/>
      <c r="I102" s="633">
        <v>4</v>
      </c>
      <c r="J102" s="632" t="s">
        <v>74</v>
      </c>
      <c r="K102" s="289"/>
      <c r="L102" s="633">
        <v>4</v>
      </c>
      <c r="M102" s="632" t="s">
        <v>73</v>
      </c>
      <c r="N102" s="289"/>
      <c r="O102" s="633">
        <v>2</v>
      </c>
      <c r="P102" s="632" t="s">
        <v>73</v>
      </c>
      <c r="Q102" s="289"/>
      <c r="R102" s="633">
        <v>2</v>
      </c>
      <c r="S102" s="632" t="s">
        <v>73</v>
      </c>
      <c r="T102" s="289"/>
      <c r="U102" s="154">
        <v>3</v>
      </c>
      <c r="V102" s="632" t="s">
        <v>74</v>
      </c>
      <c r="W102" s="190"/>
      <c r="X102" s="233"/>
      <c r="Y102" s="68"/>
    </row>
    <row r="103" spans="1:25" ht="65.25" customHeight="1">
      <c r="A103" s="715" t="s">
        <v>245</v>
      </c>
      <c r="B103" s="672" t="s">
        <v>246</v>
      </c>
      <c r="C103" s="633"/>
      <c r="D103" s="632"/>
      <c r="E103" s="289"/>
      <c r="F103" s="633">
        <v>3</v>
      </c>
      <c r="G103" s="632" t="s">
        <v>73</v>
      </c>
      <c r="H103" s="289"/>
      <c r="I103" s="633">
        <v>2</v>
      </c>
      <c r="J103" s="632" t="s">
        <v>73</v>
      </c>
      <c r="K103" s="289"/>
      <c r="L103" s="633">
        <v>5</v>
      </c>
      <c r="M103" s="632" t="s">
        <v>73</v>
      </c>
      <c r="N103" s="289"/>
      <c r="O103" s="633">
        <v>5</v>
      </c>
      <c r="P103" s="632" t="s">
        <v>73</v>
      </c>
      <c r="Q103" s="289"/>
      <c r="R103" s="633">
        <v>5</v>
      </c>
      <c r="S103" s="632" t="s">
        <v>73</v>
      </c>
      <c r="T103" s="289"/>
      <c r="U103" s="154">
        <v>5</v>
      </c>
      <c r="V103" s="632" t="s">
        <v>74</v>
      </c>
      <c r="W103" s="190"/>
      <c r="X103" s="233"/>
      <c r="Y103" s="68"/>
    </row>
    <row r="104" spans="1:25" ht="17.25" customHeight="1">
      <c r="A104" s="68"/>
      <c r="B104" s="701" t="s">
        <v>247</v>
      </c>
      <c r="C104" s="611"/>
      <c r="D104" s="78"/>
      <c r="E104" s="631"/>
      <c r="F104" s="611"/>
      <c r="G104" s="78"/>
      <c r="H104" s="631"/>
      <c r="I104" s="611"/>
      <c r="J104" s="78"/>
      <c r="K104" s="631"/>
      <c r="L104" s="611"/>
      <c r="M104" s="78"/>
      <c r="N104" s="631"/>
      <c r="O104" s="611"/>
      <c r="P104" s="78"/>
      <c r="Q104" s="631"/>
      <c r="R104" s="611"/>
      <c r="S104" s="78"/>
      <c r="T104" s="631"/>
      <c r="U104" s="611"/>
      <c r="V104" s="78"/>
      <c r="W104" s="242"/>
      <c r="X104" s="233"/>
      <c r="Y104" s="68"/>
    </row>
    <row r="105" spans="1:25" ht="29.25" customHeight="1">
      <c r="A105" s="68"/>
      <c r="B105" s="414" t="s">
        <v>248</v>
      </c>
      <c r="C105" s="261"/>
      <c r="D105" s="73"/>
      <c r="E105" s="172"/>
      <c r="F105" s="261"/>
      <c r="G105" s="73"/>
      <c r="H105" s="172"/>
      <c r="I105" s="261"/>
      <c r="J105" s="73"/>
      <c r="K105" s="172"/>
      <c r="L105" s="261"/>
      <c r="M105" s="73"/>
      <c r="N105" s="172"/>
      <c r="O105" s="261"/>
      <c r="P105" s="73"/>
      <c r="Q105" s="172"/>
      <c r="R105" s="261"/>
      <c r="S105" s="73"/>
      <c r="T105" s="172"/>
      <c r="U105" s="261"/>
      <c r="V105" s="73"/>
      <c r="W105" s="248"/>
      <c r="X105" s="233"/>
      <c r="Y105" s="68"/>
    </row>
    <row r="106" spans="1:25" ht="65.25" customHeight="1">
      <c r="A106" s="715" t="s">
        <v>249</v>
      </c>
      <c r="B106" s="96" t="s">
        <v>250</v>
      </c>
      <c r="C106" s="633"/>
      <c r="D106" s="632"/>
      <c r="E106" s="289"/>
      <c r="F106" s="633">
        <v>3</v>
      </c>
      <c r="G106" s="632" t="s">
        <v>73</v>
      </c>
      <c r="H106" s="289"/>
      <c r="I106" s="633">
        <v>1</v>
      </c>
      <c r="J106" s="632" t="s">
        <v>73</v>
      </c>
      <c r="K106" s="289"/>
      <c r="L106" s="633">
        <v>5</v>
      </c>
      <c r="M106" s="632" t="s">
        <v>73</v>
      </c>
      <c r="N106" s="289"/>
      <c r="O106" s="633">
        <v>1</v>
      </c>
      <c r="P106" s="632" t="s">
        <v>73</v>
      </c>
      <c r="Q106" s="289"/>
      <c r="R106" s="633">
        <v>1</v>
      </c>
      <c r="S106" s="632" t="s">
        <v>73</v>
      </c>
      <c r="T106" s="289"/>
      <c r="U106" s="154">
        <v>3</v>
      </c>
      <c r="V106" s="632" t="s">
        <v>74</v>
      </c>
      <c r="W106" s="190"/>
      <c r="X106" s="233"/>
      <c r="Y106" s="68"/>
    </row>
    <row r="107" spans="1:25" ht="65.25" customHeight="1">
      <c r="A107" s="715" t="s">
        <v>251</v>
      </c>
      <c r="B107" s="96" t="s">
        <v>252</v>
      </c>
      <c r="C107" s="633"/>
      <c r="D107" s="632"/>
      <c r="E107" s="289"/>
      <c r="F107" s="633">
        <v>4</v>
      </c>
      <c r="G107" s="632" t="s">
        <v>74</v>
      </c>
      <c r="H107" s="289"/>
      <c r="I107" s="633">
        <v>3</v>
      </c>
      <c r="J107" s="632" t="s">
        <v>74</v>
      </c>
      <c r="K107" s="289"/>
      <c r="L107" s="633">
        <v>4</v>
      </c>
      <c r="M107" s="632" t="s">
        <v>73</v>
      </c>
      <c r="N107" s="289"/>
      <c r="O107" s="633">
        <v>3</v>
      </c>
      <c r="P107" s="632" t="s">
        <v>73</v>
      </c>
      <c r="Q107" s="289"/>
      <c r="R107" s="633">
        <v>5</v>
      </c>
      <c r="S107" s="632" t="s">
        <v>74</v>
      </c>
      <c r="T107" s="289"/>
      <c r="U107" s="154">
        <v>5</v>
      </c>
      <c r="V107" s="632" t="s">
        <v>74</v>
      </c>
      <c r="W107" s="190"/>
      <c r="X107" s="233"/>
      <c r="Y107" s="68"/>
    </row>
    <row r="108" spans="1:25" ht="65.25" customHeight="1">
      <c r="A108" s="715" t="s">
        <v>254</v>
      </c>
      <c r="B108" s="672" t="s">
        <v>255</v>
      </c>
      <c r="C108" s="633"/>
      <c r="D108" s="632"/>
      <c r="E108" s="289"/>
      <c r="F108" s="633">
        <v>2</v>
      </c>
      <c r="G108" s="632" t="s">
        <v>73</v>
      </c>
      <c r="H108" s="289"/>
      <c r="I108" s="633"/>
      <c r="J108" s="632"/>
      <c r="K108" s="289"/>
      <c r="L108" s="633">
        <v>5</v>
      </c>
      <c r="M108" s="632" t="s">
        <v>73</v>
      </c>
      <c r="N108" s="289"/>
      <c r="O108" s="633">
        <v>1</v>
      </c>
      <c r="P108" s="632" t="s">
        <v>73</v>
      </c>
      <c r="Q108" s="289"/>
      <c r="R108" s="633">
        <v>1</v>
      </c>
      <c r="S108" s="632" t="s">
        <v>73</v>
      </c>
      <c r="T108" s="289"/>
      <c r="U108" s="154">
        <v>3</v>
      </c>
      <c r="V108" s="632" t="s">
        <v>74</v>
      </c>
      <c r="W108" s="190"/>
      <c r="X108" s="233"/>
      <c r="Y108" s="68"/>
    </row>
    <row r="109" spans="1:25" ht="10.5" customHeight="1">
      <c r="A109" s="68"/>
      <c r="B109" s="232"/>
      <c r="C109" s="611"/>
      <c r="D109" s="78"/>
      <c r="E109" s="631"/>
      <c r="F109" s="611"/>
      <c r="G109" s="78"/>
      <c r="H109" s="631"/>
      <c r="I109" s="611"/>
      <c r="J109" s="78"/>
      <c r="K109" s="631"/>
      <c r="L109" s="611"/>
      <c r="M109" s="78"/>
      <c r="N109" s="631"/>
      <c r="O109" s="611"/>
      <c r="P109" s="78"/>
      <c r="Q109" s="631"/>
      <c r="R109" s="611"/>
      <c r="S109" s="78"/>
      <c r="T109" s="631"/>
      <c r="U109" s="611"/>
      <c r="V109" s="78"/>
      <c r="W109" s="242"/>
      <c r="X109" s="233"/>
      <c r="Y109" s="68"/>
    </row>
    <row r="110" spans="1:25" ht="9" customHeight="1">
      <c r="A110" s="68"/>
      <c r="B110" s="239"/>
      <c r="C110" s="441"/>
      <c r="D110" s="252"/>
      <c r="E110" s="519"/>
      <c r="F110" s="441"/>
      <c r="G110" s="252"/>
      <c r="H110" s="519"/>
      <c r="I110" s="441"/>
      <c r="J110" s="252"/>
      <c r="K110" s="519"/>
      <c r="L110" s="441"/>
      <c r="M110" s="252"/>
      <c r="N110" s="519"/>
      <c r="O110" s="441"/>
      <c r="P110" s="252"/>
      <c r="Q110" s="519"/>
      <c r="R110" s="441"/>
      <c r="S110" s="252"/>
      <c r="T110" s="519"/>
      <c r="U110" s="441"/>
      <c r="V110" s="252"/>
      <c r="W110" s="557"/>
      <c r="X110" s="233"/>
      <c r="Y110" s="68"/>
    </row>
    <row r="111" spans="1:25" ht="65.25" customHeight="1">
      <c r="A111" s="715"/>
      <c r="B111" s="711" t="s">
        <v>256</v>
      </c>
      <c r="C111" s="633"/>
      <c r="D111" s="632"/>
      <c r="E111" s="289"/>
      <c r="F111" s="633"/>
      <c r="G111" s="632"/>
      <c r="H111" s="289"/>
      <c r="I111" s="633"/>
      <c r="J111" s="632"/>
      <c r="K111" s="289"/>
      <c r="L111" s="633"/>
      <c r="M111" s="632"/>
      <c r="N111" s="289"/>
      <c r="O111" s="633"/>
      <c r="P111" s="632"/>
      <c r="Q111" s="289"/>
      <c r="R111" s="633"/>
      <c r="S111" s="632"/>
      <c r="T111" s="289"/>
      <c r="U111" s="633"/>
      <c r="V111" s="632"/>
      <c r="W111" s="190"/>
      <c r="X111" s="233"/>
      <c r="Y111" s="68"/>
    </row>
    <row r="112" spans="1:25" ht="65.25" customHeight="1">
      <c r="A112" s="715"/>
      <c r="B112" s="600" t="s">
        <v>257</v>
      </c>
      <c r="C112" s="633"/>
      <c r="D112" s="632"/>
      <c r="E112" s="289"/>
      <c r="F112" s="633"/>
      <c r="G112" s="632"/>
      <c r="H112" s="289"/>
      <c r="I112" s="633"/>
      <c r="J112" s="632"/>
      <c r="K112" s="289"/>
      <c r="L112" s="633"/>
      <c r="M112" s="632"/>
      <c r="N112" s="289"/>
      <c r="O112" s="633"/>
      <c r="P112" s="632"/>
      <c r="Q112" s="289"/>
      <c r="R112" s="633"/>
      <c r="S112" s="632"/>
      <c r="T112" s="289"/>
      <c r="U112" s="633"/>
      <c r="V112" s="632"/>
      <c r="W112" s="190"/>
      <c r="X112" s="233"/>
      <c r="Y112" s="68"/>
    </row>
    <row r="113" spans="1:25" ht="65.25" customHeight="1">
      <c r="A113" s="68"/>
      <c r="B113" s="289" t="s">
        <v>258</v>
      </c>
      <c r="C113" s="633"/>
      <c r="D113" s="632"/>
      <c r="E113" s="289"/>
      <c r="F113" s="633"/>
      <c r="G113" s="632"/>
      <c r="H113" s="289"/>
      <c r="I113" s="633"/>
      <c r="J113" s="632"/>
      <c r="K113" s="289"/>
      <c r="L113" s="633"/>
      <c r="M113" s="632"/>
      <c r="N113" s="289"/>
      <c r="O113" s="633"/>
      <c r="P113" s="632"/>
      <c r="Q113" s="289"/>
      <c r="R113" s="633"/>
      <c r="S113" s="632"/>
      <c r="T113" s="289"/>
      <c r="U113" s="633"/>
      <c r="V113" s="632"/>
      <c r="W113" s="190"/>
      <c r="X113" s="233"/>
      <c r="Y113" s="68"/>
    </row>
  </sheetData>
  <mergeCells count="9">
    <mergeCell ref="C1:E1"/>
    <mergeCell ref="C3:W3"/>
    <mergeCell ref="C5:E5"/>
    <mergeCell ref="F5:H5"/>
    <mergeCell ref="I5:K5"/>
    <mergeCell ref="L5:N5"/>
    <mergeCell ref="O5:Q5"/>
    <mergeCell ref="R5:T5"/>
    <mergeCell ref="U5:W5"/>
  </mergeCell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E113"/>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17.1640625" defaultRowHeight="12.75" customHeight="1" x14ac:dyDescent="0"/>
  <cols>
    <col min="1" max="1" width="10.5" customWidth="1"/>
    <col min="2" max="2" width="45.5" customWidth="1"/>
    <col min="3" max="14" width="3.1640625" customWidth="1"/>
    <col min="15" max="15" width="5.5" customWidth="1"/>
    <col min="16" max="16" width="8.1640625" customWidth="1"/>
  </cols>
  <sheetData>
    <row r="1" spans="1:161" ht="5.25" customHeight="1">
      <c r="A1" s="68"/>
      <c r="B1" s="475"/>
      <c r="C1" s="777" t="s">
        <v>0</v>
      </c>
      <c r="D1" s="778"/>
      <c r="E1" s="779"/>
      <c r="F1" s="39"/>
      <c r="G1" s="431"/>
      <c r="H1" s="431"/>
      <c r="I1" s="431"/>
      <c r="J1" s="431"/>
      <c r="K1" s="431"/>
      <c r="L1" s="68"/>
      <c r="M1" s="68"/>
      <c r="N1" s="68"/>
      <c r="O1" s="540"/>
      <c r="P1" s="68"/>
    </row>
    <row r="2" spans="1:161" ht="5.25" customHeight="1">
      <c r="A2" s="68"/>
      <c r="B2" s="6"/>
      <c r="C2" s="315">
        <f t="shared" ref="C2:N2" si="0">COUNTA(C8:C108)</f>
        <v>0</v>
      </c>
      <c r="D2" s="463">
        <f t="shared" si="0"/>
        <v>0</v>
      </c>
      <c r="E2" s="6">
        <f t="shared" si="0"/>
        <v>0</v>
      </c>
      <c r="F2" s="315">
        <f t="shared" si="0"/>
        <v>21</v>
      </c>
      <c r="G2" s="463">
        <f t="shared" si="0"/>
        <v>21</v>
      </c>
      <c r="H2" s="463">
        <f t="shared" si="0"/>
        <v>0</v>
      </c>
      <c r="I2" s="463">
        <f t="shared" si="0"/>
        <v>21</v>
      </c>
      <c r="J2" s="463">
        <f t="shared" si="0"/>
        <v>21</v>
      </c>
      <c r="K2" s="463">
        <f t="shared" si="0"/>
        <v>0</v>
      </c>
      <c r="L2" s="463">
        <f t="shared" si="0"/>
        <v>60</v>
      </c>
      <c r="M2" s="463">
        <f t="shared" si="0"/>
        <v>60</v>
      </c>
      <c r="N2" s="463">
        <f t="shared" si="0"/>
        <v>0</v>
      </c>
      <c r="O2" s="478"/>
      <c r="P2" s="463"/>
    </row>
    <row r="3" spans="1:161" ht="70.5" customHeight="1">
      <c r="A3" s="68"/>
      <c r="B3" s="234" t="s">
        <v>345</v>
      </c>
      <c r="C3" s="826" t="s">
        <v>12</v>
      </c>
      <c r="D3" s="795"/>
      <c r="E3" s="801"/>
      <c r="F3" s="806"/>
      <c r="G3" s="795"/>
      <c r="H3" s="795"/>
      <c r="I3" s="795"/>
      <c r="J3" s="795"/>
      <c r="K3" s="795"/>
      <c r="L3" s="795"/>
      <c r="M3" s="795"/>
      <c r="N3" s="795"/>
      <c r="O3" s="105"/>
      <c r="P3" s="280"/>
    </row>
    <row r="4" spans="1:161" ht="13.5" customHeight="1">
      <c r="A4" s="68"/>
      <c r="B4" s="190"/>
      <c r="C4" s="85">
        <v>1</v>
      </c>
      <c r="D4" s="417"/>
      <c r="E4" s="417"/>
      <c r="F4" s="417">
        <v>1</v>
      </c>
      <c r="G4" s="417"/>
      <c r="H4" s="417"/>
      <c r="I4" s="417">
        <v>1</v>
      </c>
      <c r="J4" s="417"/>
      <c r="K4" s="417"/>
      <c r="L4" s="640">
        <v>1</v>
      </c>
      <c r="M4" s="640"/>
      <c r="N4" s="640"/>
      <c r="O4" s="540"/>
      <c r="P4" s="68"/>
    </row>
    <row r="5" spans="1:161" ht="25.5" customHeight="1">
      <c r="A5" s="630" t="s">
        <v>13</v>
      </c>
      <c r="B5" s="400" t="s">
        <v>339</v>
      </c>
      <c r="C5" s="827" t="s">
        <v>64</v>
      </c>
      <c r="D5" s="727"/>
      <c r="E5" s="734"/>
      <c r="F5" s="723" t="s">
        <v>65</v>
      </c>
      <c r="G5" s="724"/>
      <c r="H5" s="725"/>
      <c r="I5" s="726" t="s">
        <v>66</v>
      </c>
      <c r="J5" s="727"/>
      <c r="K5" s="728"/>
      <c r="L5" s="726" t="s">
        <v>67</v>
      </c>
      <c r="M5" s="727"/>
      <c r="N5" s="728"/>
      <c r="O5" s="116" t="s">
        <v>68</v>
      </c>
      <c r="P5" s="170"/>
    </row>
    <row r="6" spans="1:161" ht="17.25" customHeight="1">
      <c r="A6" s="630"/>
      <c r="B6" s="409" t="s">
        <v>69</v>
      </c>
      <c r="C6" s="278"/>
      <c r="D6" s="596"/>
      <c r="E6" s="654"/>
      <c r="F6" s="714"/>
      <c r="G6" s="596"/>
      <c r="H6" s="318"/>
      <c r="I6" s="278"/>
      <c r="J6" s="596"/>
      <c r="K6" s="318"/>
      <c r="L6" s="278"/>
      <c r="M6" s="596"/>
      <c r="N6" s="318"/>
      <c r="O6" s="498"/>
      <c r="P6" s="280"/>
    </row>
    <row r="7" spans="1:161" ht="29.25" customHeight="1">
      <c r="A7" s="306"/>
      <c r="B7" s="418" t="s">
        <v>70</v>
      </c>
      <c r="C7" s="483"/>
      <c r="D7" s="22"/>
      <c r="E7" s="201"/>
      <c r="F7" s="639"/>
      <c r="G7" s="22"/>
      <c r="H7" s="623"/>
      <c r="I7" s="483"/>
      <c r="J7" s="22"/>
      <c r="K7" s="623"/>
      <c r="L7" s="483"/>
      <c r="M7" s="22"/>
      <c r="N7" s="623"/>
      <c r="O7" s="183"/>
      <c r="P7" s="598"/>
    </row>
    <row r="8" spans="1:161" ht="65.25" customHeight="1">
      <c r="A8" s="482" t="s">
        <v>71</v>
      </c>
      <c r="B8" s="293" t="s">
        <v>72</v>
      </c>
      <c r="C8" s="722"/>
      <c r="D8" s="584"/>
      <c r="E8" s="214"/>
      <c r="F8" s="666"/>
      <c r="G8" s="584"/>
      <c r="H8" s="421"/>
      <c r="I8" s="722"/>
      <c r="J8" s="584"/>
      <c r="K8" s="421"/>
      <c r="L8" s="692">
        <v>3</v>
      </c>
      <c r="M8" s="584" t="s">
        <v>73</v>
      </c>
      <c r="N8" s="421"/>
      <c r="O8" s="576"/>
      <c r="P8" s="164"/>
    </row>
    <row r="9" spans="1:161" ht="59.25" customHeight="1">
      <c r="A9" s="715" t="s">
        <v>75</v>
      </c>
      <c r="B9" s="96" t="s">
        <v>76</v>
      </c>
      <c r="C9" s="633"/>
      <c r="D9" s="632"/>
      <c r="E9" s="190"/>
      <c r="F9" s="703"/>
      <c r="G9" s="632"/>
      <c r="H9" s="289"/>
      <c r="I9" s="633"/>
      <c r="J9" s="632"/>
      <c r="K9" s="289"/>
      <c r="L9" s="154"/>
      <c r="M9" s="632"/>
      <c r="N9" s="289"/>
      <c r="O9" s="502"/>
      <c r="P9" s="68"/>
    </row>
    <row r="10" spans="1:161" ht="67.5" customHeight="1">
      <c r="A10" s="715" t="s">
        <v>77</v>
      </c>
      <c r="B10" s="301" t="s">
        <v>78</v>
      </c>
      <c r="C10" s="633"/>
      <c r="D10" s="632"/>
      <c r="E10" s="190"/>
      <c r="F10" s="703"/>
      <c r="G10" s="632"/>
      <c r="H10" s="289"/>
      <c r="I10" s="633"/>
      <c r="J10" s="632"/>
      <c r="K10" s="289"/>
      <c r="L10" s="154">
        <v>3</v>
      </c>
      <c r="M10" s="632" t="s">
        <v>74</v>
      </c>
      <c r="N10" s="289"/>
      <c r="O10" s="502"/>
      <c r="P10" s="68"/>
    </row>
    <row r="11" spans="1:161" ht="65.25" customHeight="1">
      <c r="A11" s="715" t="s">
        <v>79</v>
      </c>
      <c r="B11" s="672" t="s">
        <v>80</v>
      </c>
      <c r="C11" s="633"/>
      <c r="D11" s="632"/>
      <c r="E11" s="190"/>
      <c r="F11" s="703"/>
      <c r="G11" s="632"/>
      <c r="H11" s="289"/>
      <c r="I11" s="633"/>
      <c r="J11" s="632"/>
      <c r="K11" s="289"/>
      <c r="L11" s="154">
        <v>3</v>
      </c>
      <c r="M11" s="632" t="s">
        <v>73</v>
      </c>
      <c r="N11" s="289"/>
      <c r="O11" s="502"/>
      <c r="P11" s="68"/>
    </row>
    <row r="12" spans="1:161" ht="65.25" customHeight="1">
      <c r="A12" s="715" t="s">
        <v>81</v>
      </c>
      <c r="B12" s="672" t="s">
        <v>338</v>
      </c>
      <c r="C12" s="633"/>
      <c r="D12" s="632"/>
      <c r="E12" s="190"/>
      <c r="F12" s="703"/>
      <c r="G12" s="632"/>
      <c r="H12" s="289"/>
      <c r="I12" s="633"/>
      <c r="J12" s="632"/>
      <c r="K12" s="289"/>
      <c r="L12" s="154">
        <v>3</v>
      </c>
      <c r="M12" s="632" t="s">
        <v>74</v>
      </c>
      <c r="N12" s="289"/>
      <c r="O12" s="502"/>
      <c r="P12" s="68"/>
    </row>
    <row r="13" spans="1:161" ht="65.25" customHeight="1">
      <c r="A13" s="715" t="s">
        <v>83</v>
      </c>
      <c r="B13" s="672" t="s">
        <v>84</v>
      </c>
      <c r="C13" s="633"/>
      <c r="D13" s="632"/>
      <c r="E13" s="190"/>
      <c r="F13" s="703"/>
      <c r="G13" s="632"/>
      <c r="H13" s="289"/>
      <c r="I13" s="633"/>
      <c r="J13" s="632"/>
      <c r="K13" s="289"/>
      <c r="L13" s="633"/>
      <c r="M13" s="632"/>
      <c r="N13" s="289"/>
      <c r="O13" s="502"/>
      <c r="P13" s="68"/>
    </row>
    <row r="14" spans="1:161" ht="65.25" customHeight="1">
      <c r="A14" s="715" t="s">
        <v>85</v>
      </c>
      <c r="B14" s="672" t="s">
        <v>86</v>
      </c>
      <c r="C14" s="633"/>
      <c r="D14" s="632"/>
      <c r="E14" s="190"/>
      <c r="F14" s="703"/>
      <c r="G14" s="632"/>
      <c r="H14" s="289"/>
      <c r="I14" s="633"/>
      <c r="J14" s="632"/>
      <c r="K14" s="289"/>
      <c r="L14" s="633"/>
      <c r="M14" s="632"/>
      <c r="N14" s="289"/>
      <c r="O14" s="502"/>
      <c r="P14" s="68"/>
    </row>
    <row r="15" spans="1:161" ht="65.25" customHeight="1">
      <c r="A15" s="715" t="s">
        <v>88</v>
      </c>
      <c r="B15" s="672" t="s">
        <v>89</v>
      </c>
      <c r="C15" s="633"/>
      <c r="D15" s="632"/>
      <c r="E15" s="190"/>
      <c r="F15" s="703"/>
      <c r="G15" s="632"/>
      <c r="H15" s="289"/>
      <c r="I15" s="633"/>
      <c r="J15" s="632"/>
      <c r="K15" s="289"/>
      <c r="L15" s="154">
        <v>3</v>
      </c>
      <c r="M15" s="632" t="s">
        <v>74</v>
      </c>
      <c r="N15" s="289"/>
      <c r="O15" s="502"/>
      <c r="P15" s="68"/>
    </row>
    <row r="16" spans="1:161" ht="65.25" customHeight="1">
      <c r="A16" s="715" t="s">
        <v>90</v>
      </c>
      <c r="B16" s="301" t="s">
        <v>91</v>
      </c>
      <c r="C16" s="633"/>
      <c r="D16" s="632"/>
      <c r="E16" s="190"/>
      <c r="F16" s="703">
        <v>3</v>
      </c>
      <c r="G16" s="632" t="s">
        <v>74</v>
      </c>
      <c r="H16" s="289"/>
      <c r="I16" s="633">
        <v>3</v>
      </c>
      <c r="J16" s="632" t="s">
        <v>74</v>
      </c>
      <c r="K16" s="289"/>
      <c r="L16" s="154"/>
      <c r="M16" s="632"/>
      <c r="N16" s="289"/>
      <c r="O16" s="502"/>
      <c r="P16" s="68"/>
    </row>
    <row r="17" spans="1:161" ht="65.25" customHeight="1">
      <c r="A17" s="715" t="s">
        <v>93</v>
      </c>
      <c r="B17" s="301" t="s">
        <v>94</v>
      </c>
      <c r="C17" s="633"/>
      <c r="D17" s="632"/>
      <c r="E17" s="190"/>
      <c r="F17" s="703">
        <v>1</v>
      </c>
      <c r="G17" s="632" t="s">
        <v>73</v>
      </c>
      <c r="H17" s="289"/>
      <c r="I17" s="633">
        <v>1</v>
      </c>
      <c r="J17" s="632" t="s">
        <v>73</v>
      </c>
      <c r="K17" s="289"/>
      <c r="L17" s="154">
        <v>3</v>
      </c>
      <c r="M17" s="632" t="s">
        <v>74</v>
      </c>
      <c r="N17" s="289"/>
      <c r="O17" s="502"/>
      <c r="P17" s="68"/>
    </row>
    <row r="18" spans="1:161" ht="17.25" customHeight="1">
      <c r="A18" s="68"/>
      <c r="B18" s="155" t="s">
        <v>95</v>
      </c>
      <c r="C18" s="177"/>
      <c r="D18" s="142"/>
      <c r="E18" s="273"/>
      <c r="F18" s="511"/>
      <c r="G18" s="142"/>
      <c r="H18" s="599"/>
      <c r="I18" s="177"/>
      <c r="J18" s="142"/>
      <c r="K18" s="599"/>
      <c r="L18" s="177"/>
      <c r="M18" s="142"/>
      <c r="N18" s="599"/>
      <c r="O18" s="502"/>
      <c r="P18" s="68"/>
    </row>
    <row r="19" spans="1:161" ht="29.25" customHeight="1">
      <c r="A19" s="68"/>
      <c r="B19" s="43" t="s">
        <v>96</v>
      </c>
      <c r="C19" s="136"/>
      <c r="D19" s="161"/>
      <c r="E19" s="335"/>
      <c r="F19" s="150"/>
      <c r="G19" s="161"/>
      <c r="H19" s="265"/>
      <c r="I19" s="136"/>
      <c r="J19" s="161"/>
      <c r="K19" s="265"/>
      <c r="L19" s="136"/>
      <c r="M19" s="161"/>
      <c r="N19" s="265"/>
      <c r="O19" s="502"/>
      <c r="P19" s="68"/>
    </row>
    <row r="20" spans="1:161" ht="65.25" customHeight="1">
      <c r="A20" s="715" t="s">
        <v>97</v>
      </c>
      <c r="B20" s="301" t="s">
        <v>98</v>
      </c>
      <c r="C20" s="633"/>
      <c r="D20" s="632"/>
      <c r="E20" s="190"/>
      <c r="F20" s="703"/>
      <c r="G20" s="632"/>
      <c r="H20" s="289"/>
      <c r="I20" s="633"/>
      <c r="J20" s="632"/>
      <c r="K20" s="289"/>
      <c r="L20" s="154">
        <v>3</v>
      </c>
      <c r="M20" s="632" t="s">
        <v>74</v>
      </c>
      <c r="N20" s="289"/>
      <c r="O20" s="502"/>
      <c r="P20" s="68"/>
    </row>
    <row r="21" spans="1:161" ht="65.25" customHeight="1">
      <c r="A21" s="715" t="s">
        <v>100</v>
      </c>
      <c r="B21" s="301" t="s">
        <v>101</v>
      </c>
      <c r="C21" s="633"/>
      <c r="D21" s="632"/>
      <c r="E21" s="190"/>
      <c r="F21" s="703"/>
      <c r="G21" s="632"/>
      <c r="H21" s="289"/>
      <c r="I21" s="633"/>
      <c r="J21" s="632"/>
      <c r="K21" s="289"/>
      <c r="L21" s="154">
        <v>3</v>
      </c>
      <c r="M21" s="632" t="s">
        <v>74</v>
      </c>
      <c r="N21" s="289"/>
      <c r="O21" s="502"/>
      <c r="P21" s="68"/>
    </row>
    <row r="22" spans="1:161" ht="65.25" customHeight="1">
      <c r="A22" s="715" t="s">
        <v>102</v>
      </c>
      <c r="B22" s="672" t="s">
        <v>103</v>
      </c>
      <c r="C22" s="633"/>
      <c r="D22" s="632"/>
      <c r="E22" s="190"/>
      <c r="F22" s="703"/>
      <c r="G22" s="632"/>
      <c r="H22" s="289"/>
      <c r="I22" s="633"/>
      <c r="J22" s="632"/>
      <c r="K22" s="289"/>
      <c r="L22" s="154">
        <v>3</v>
      </c>
      <c r="M22" s="632" t="s">
        <v>74</v>
      </c>
      <c r="N22" s="289"/>
      <c r="O22" s="502"/>
      <c r="P22" s="68"/>
    </row>
    <row r="23" spans="1:161" ht="65.25" customHeight="1">
      <c r="A23" s="715" t="s">
        <v>104</v>
      </c>
      <c r="B23" s="672" t="s">
        <v>105</v>
      </c>
      <c r="C23" s="633"/>
      <c r="D23" s="632"/>
      <c r="E23" s="190"/>
      <c r="F23" s="703"/>
      <c r="G23" s="632"/>
      <c r="H23" s="289"/>
      <c r="I23" s="633"/>
      <c r="J23" s="632"/>
      <c r="K23" s="289"/>
      <c r="L23" s="154">
        <v>3</v>
      </c>
      <c r="M23" s="632" t="s">
        <v>74</v>
      </c>
      <c r="N23" s="289"/>
      <c r="O23" s="502"/>
      <c r="P23" s="68"/>
    </row>
    <row r="24" spans="1:161" ht="65.25" customHeight="1">
      <c r="A24" s="715" t="s">
        <v>106</v>
      </c>
      <c r="B24" s="672" t="s">
        <v>107</v>
      </c>
      <c r="C24" s="633"/>
      <c r="D24" s="632"/>
      <c r="E24" s="190"/>
      <c r="F24" s="703"/>
      <c r="G24" s="632"/>
      <c r="H24" s="289"/>
      <c r="I24" s="633"/>
      <c r="J24" s="632"/>
      <c r="K24" s="289"/>
      <c r="L24" s="154">
        <v>3</v>
      </c>
      <c r="M24" s="632" t="s">
        <v>74</v>
      </c>
      <c r="N24" s="289"/>
      <c r="O24" s="502"/>
      <c r="P24" s="68"/>
    </row>
    <row r="25" spans="1:161" ht="65.25" customHeight="1">
      <c r="A25" s="715" t="s">
        <v>108</v>
      </c>
      <c r="B25" s="672" t="s">
        <v>109</v>
      </c>
      <c r="C25" s="633"/>
      <c r="D25" s="632"/>
      <c r="E25" s="190"/>
      <c r="F25" s="703"/>
      <c r="G25" s="632"/>
      <c r="H25" s="289"/>
      <c r="I25" s="633"/>
      <c r="J25" s="632"/>
      <c r="K25" s="289"/>
      <c r="L25" s="154">
        <v>3</v>
      </c>
      <c r="M25" s="632" t="s">
        <v>74</v>
      </c>
      <c r="N25" s="289"/>
      <c r="O25" s="502"/>
      <c r="P25" s="68"/>
    </row>
    <row r="26" spans="1:161" ht="29.25" customHeight="1">
      <c r="A26" s="307"/>
      <c r="B26" s="43" t="s">
        <v>110</v>
      </c>
      <c r="C26" s="136"/>
      <c r="D26" s="161"/>
      <c r="E26" s="335"/>
      <c r="F26" s="150"/>
      <c r="G26" s="161"/>
      <c r="H26" s="265"/>
      <c r="I26" s="136"/>
      <c r="J26" s="161"/>
      <c r="K26" s="265"/>
      <c r="L26" s="136"/>
      <c r="M26" s="161"/>
      <c r="N26" s="265"/>
      <c r="O26" s="502"/>
      <c r="P26" s="68"/>
    </row>
    <row r="27" spans="1:161" ht="65.25" customHeight="1">
      <c r="A27" s="715" t="s">
        <v>111</v>
      </c>
      <c r="B27" s="96" t="s">
        <v>112</v>
      </c>
      <c r="C27" s="633"/>
      <c r="D27" s="632"/>
      <c r="E27" s="190"/>
      <c r="F27" s="703"/>
      <c r="G27" s="632"/>
      <c r="H27" s="289"/>
      <c r="I27" s="633"/>
      <c r="J27" s="632"/>
      <c r="K27" s="289"/>
      <c r="L27" s="154">
        <v>3</v>
      </c>
      <c r="M27" s="632" t="s">
        <v>74</v>
      </c>
      <c r="N27" s="289"/>
      <c r="O27" s="502"/>
      <c r="P27" s="68"/>
    </row>
    <row r="28" spans="1:161" ht="65.25" customHeight="1">
      <c r="A28" s="715" t="s">
        <v>113</v>
      </c>
      <c r="B28" s="301" t="s">
        <v>114</v>
      </c>
      <c r="C28" s="633"/>
      <c r="D28" s="632"/>
      <c r="E28" s="190"/>
      <c r="F28" s="703"/>
      <c r="G28" s="632"/>
      <c r="H28" s="289"/>
      <c r="I28" s="633"/>
      <c r="J28" s="632"/>
      <c r="K28" s="289"/>
      <c r="L28" s="154"/>
      <c r="M28" s="632"/>
      <c r="N28" s="289"/>
      <c r="O28" s="502"/>
      <c r="P28" s="68"/>
    </row>
    <row r="29" spans="1:161" ht="65.25" customHeight="1">
      <c r="A29" s="715" t="s">
        <v>115</v>
      </c>
      <c r="B29" s="672" t="s">
        <v>116</v>
      </c>
      <c r="C29" s="633"/>
      <c r="D29" s="632"/>
      <c r="E29" s="190"/>
      <c r="F29" s="703"/>
      <c r="G29" s="632"/>
      <c r="H29" s="289"/>
      <c r="I29" s="633"/>
      <c r="J29" s="632"/>
      <c r="K29" s="289"/>
      <c r="L29" s="154">
        <v>3</v>
      </c>
      <c r="M29" s="632" t="s">
        <v>74</v>
      </c>
      <c r="N29" s="289"/>
      <c r="O29" s="502"/>
      <c r="P29" s="68"/>
    </row>
    <row r="30" spans="1:161" ht="65.25" customHeight="1">
      <c r="A30" s="715" t="s">
        <v>117</v>
      </c>
      <c r="B30" s="301" t="s">
        <v>118</v>
      </c>
      <c r="C30" s="633"/>
      <c r="D30" s="632"/>
      <c r="E30" s="190"/>
      <c r="F30" s="703"/>
      <c r="G30" s="632"/>
      <c r="H30" s="289"/>
      <c r="I30" s="633"/>
      <c r="J30" s="632"/>
      <c r="K30" s="289"/>
      <c r="L30" s="154">
        <v>3</v>
      </c>
      <c r="M30" s="632" t="s">
        <v>74</v>
      </c>
      <c r="N30" s="289"/>
      <c r="O30" s="502"/>
      <c r="P30" s="68"/>
    </row>
    <row r="31" spans="1:161" ht="65.25" customHeight="1">
      <c r="A31" s="715" t="s">
        <v>119</v>
      </c>
      <c r="B31" s="301" t="s">
        <v>314</v>
      </c>
      <c r="C31" s="633"/>
      <c r="D31" s="632"/>
      <c r="E31" s="190"/>
      <c r="F31" s="703"/>
      <c r="G31" s="632"/>
      <c r="H31" s="289"/>
      <c r="I31" s="633"/>
      <c r="J31" s="632"/>
      <c r="K31" s="289"/>
      <c r="L31" s="154"/>
      <c r="M31" s="632"/>
      <c r="N31" s="289"/>
      <c r="O31" s="502"/>
      <c r="P31" s="68"/>
    </row>
    <row r="32" spans="1:161" ht="65.25" customHeight="1">
      <c r="A32" s="715" t="s">
        <v>121</v>
      </c>
      <c r="B32" s="301" t="s">
        <v>122</v>
      </c>
      <c r="C32" s="633"/>
      <c r="D32" s="632"/>
      <c r="E32" s="190"/>
      <c r="F32" s="703"/>
      <c r="G32" s="632"/>
      <c r="H32" s="289"/>
      <c r="I32" s="633"/>
      <c r="J32" s="632"/>
      <c r="K32" s="289"/>
      <c r="L32" s="154">
        <v>3</v>
      </c>
      <c r="M32" s="632" t="s">
        <v>74</v>
      </c>
      <c r="N32" s="289"/>
      <c r="O32" s="502"/>
      <c r="P32" s="68"/>
    </row>
    <row r="33" spans="1:161" ht="65.25" customHeight="1">
      <c r="A33" s="715" t="s">
        <v>123</v>
      </c>
      <c r="B33" s="672" t="s">
        <v>124</v>
      </c>
      <c r="C33" s="633"/>
      <c r="D33" s="632"/>
      <c r="E33" s="190"/>
      <c r="F33" s="703"/>
      <c r="G33" s="632"/>
      <c r="H33" s="289"/>
      <c r="I33" s="633"/>
      <c r="J33" s="632"/>
      <c r="K33" s="289"/>
      <c r="L33" s="154">
        <v>3</v>
      </c>
      <c r="M33" s="632" t="s">
        <v>73</v>
      </c>
      <c r="N33" s="289"/>
      <c r="O33" s="502"/>
      <c r="P33" s="68"/>
    </row>
    <row r="34" spans="1:161" ht="65.25" customHeight="1">
      <c r="A34" s="715" t="s">
        <v>125</v>
      </c>
      <c r="B34" s="672" t="s">
        <v>126</v>
      </c>
      <c r="C34" s="633"/>
      <c r="D34" s="632"/>
      <c r="E34" s="190"/>
      <c r="F34" s="703"/>
      <c r="G34" s="632"/>
      <c r="H34" s="289"/>
      <c r="I34" s="633"/>
      <c r="J34" s="632"/>
      <c r="K34" s="289"/>
      <c r="L34" s="154">
        <v>3</v>
      </c>
      <c r="M34" s="632" t="s">
        <v>73</v>
      </c>
      <c r="N34" s="289"/>
      <c r="O34" s="502"/>
      <c r="P34" s="68"/>
    </row>
    <row r="35" spans="1:161" ht="65.25" customHeight="1">
      <c r="A35" s="715" t="s">
        <v>127</v>
      </c>
      <c r="B35" s="672" t="s">
        <v>128</v>
      </c>
      <c r="C35" s="633"/>
      <c r="D35" s="632"/>
      <c r="E35" s="190"/>
      <c r="F35" s="703"/>
      <c r="G35" s="632"/>
      <c r="H35" s="289"/>
      <c r="I35" s="633"/>
      <c r="J35" s="632"/>
      <c r="K35" s="289"/>
      <c r="L35" s="154">
        <v>3</v>
      </c>
      <c r="M35" s="632" t="s">
        <v>73</v>
      </c>
      <c r="N35" s="289"/>
      <c r="O35" s="502"/>
      <c r="P35" s="68"/>
    </row>
    <row r="36" spans="1:161" ht="29.25" customHeight="1">
      <c r="A36" s="68"/>
      <c r="B36" s="43" t="s">
        <v>129</v>
      </c>
      <c r="C36" s="136"/>
      <c r="D36" s="161"/>
      <c r="E36" s="335"/>
      <c r="F36" s="150"/>
      <c r="G36" s="161"/>
      <c r="H36" s="265"/>
      <c r="I36" s="136"/>
      <c r="J36" s="161"/>
      <c r="K36" s="265"/>
      <c r="L36" s="136"/>
      <c r="M36" s="161"/>
      <c r="N36" s="265"/>
      <c r="O36" s="502"/>
      <c r="P36" s="68"/>
    </row>
    <row r="37" spans="1:161" ht="65.25" customHeight="1">
      <c r="A37" s="715" t="s">
        <v>130</v>
      </c>
      <c r="B37" s="672" t="s">
        <v>131</v>
      </c>
      <c r="C37" s="633"/>
      <c r="D37" s="632"/>
      <c r="E37" s="190"/>
      <c r="F37" s="703"/>
      <c r="G37" s="632"/>
      <c r="H37" s="289"/>
      <c r="I37" s="633"/>
      <c r="J37" s="632"/>
      <c r="K37" s="289"/>
      <c r="L37" s="154">
        <v>3</v>
      </c>
      <c r="M37" s="632" t="s">
        <v>74</v>
      </c>
      <c r="N37" s="289"/>
      <c r="O37" s="502"/>
      <c r="P37" s="68"/>
    </row>
    <row r="38" spans="1:161" ht="65.25" customHeight="1">
      <c r="A38" s="715" t="s">
        <v>132</v>
      </c>
      <c r="B38" s="672" t="s">
        <v>133</v>
      </c>
      <c r="C38" s="633"/>
      <c r="D38" s="632"/>
      <c r="E38" s="190"/>
      <c r="F38" s="703"/>
      <c r="G38" s="632"/>
      <c r="H38" s="289"/>
      <c r="I38" s="633"/>
      <c r="J38" s="632"/>
      <c r="K38" s="289"/>
      <c r="L38" s="154">
        <v>3</v>
      </c>
      <c r="M38" s="632" t="s">
        <v>74</v>
      </c>
      <c r="N38" s="289"/>
      <c r="O38" s="502"/>
      <c r="P38" s="68"/>
    </row>
    <row r="39" spans="1:161" ht="65.25" customHeight="1">
      <c r="A39" s="715" t="s">
        <v>134</v>
      </c>
      <c r="B39" s="672" t="s">
        <v>135</v>
      </c>
      <c r="C39" s="633"/>
      <c r="D39" s="632"/>
      <c r="E39" s="190"/>
      <c r="F39" s="703"/>
      <c r="G39" s="632"/>
      <c r="H39" s="289"/>
      <c r="I39" s="633"/>
      <c r="J39" s="632"/>
      <c r="K39" s="289"/>
      <c r="L39" s="154">
        <v>3</v>
      </c>
      <c r="M39" s="632" t="s">
        <v>73</v>
      </c>
      <c r="N39" s="289"/>
      <c r="O39" s="502"/>
      <c r="P39" s="68"/>
    </row>
    <row r="40" spans="1:161" ht="65.25" customHeight="1">
      <c r="A40" s="715" t="s">
        <v>136</v>
      </c>
      <c r="B40" s="672" t="s">
        <v>137</v>
      </c>
      <c r="C40" s="633"/>
      <c r="D40" s="632"/>
      <c r="E40" s="190"/>
      <c r="F40" s="703"/>
      <c r="G40" s="632"/>
      <c r="H40" s="289"/>
      <c r="I40" s="633"/>
      <c r="J40" s="632"/>
      <c r="K40" s="289"/>
      <c r="L40" s="154">
        <v>3</v>
      </c>
      <c r="M40" s="632" t="s">
        <v>73</v>
      </c>
      <c r="N40" s="289"/>
      <c r="O40" s="502"/>
      <c r="P40" s="68"/>
    </row>
    <row r="41" spans="1:161" ht="65.25" customHeight="1">
      <c r="A41" s="715" t="s">
        <v>138</v>
      </c>
      <c r="B41" s="672" t="s">
        <v>139</v>
      </c>
      <c r="C41" s="633"/>
      <c r="D41" s="632"/>
      <c r="E41" s="190"/>
      <c r="F41" s="703"/>
      <c r="G41" s="632"/>
      <c r="H41" s="289"/>
      <c r="I41" s="633"/>
      <c r="J41" s="632"/>
      <c r="K41" s="289"/>
      <c r="L41" s="154">
        <v>3</v>
      </c>
      <c r="M41" s="632" t="s">
        <v>74</v>
      </c>
      <c r="N41" s="289"/>
      <c r="O41" s="502"/>
      <c r="P41" s="68"/>
    </row>
    <row r="42" spans="1:161" ht="29.25" customHeight="1">
      <c r="A42" s="68"/>
      <c r="B42" s="43" t="s">
        <v>140</v>
      </c>
      <c r="C42" s="136"/>
      <c r="D42" s="161"/>
      <c r="E42" s="335"/>
      <c r="F42" s="150"/>
      <c r="G42" s="161"/>
      <c r="H42" s="265"/>
      <c r="I42" s="136"/>
      <c r="J42" s="161"/>
      <c r="K42" s="265"/>
      <c r="L42" s="136"/>
      <c r="M42" s="161"/>
      <c r="N42" s="265"/>
      <c r="O42" s="502"/>
      <c r="P42" s="68"/>
    </row>
    <row r="43" spans="1:161" ht="65.25" customHeight="1">
      <c r="A43" s="715" t="s">
        <v>141</v>
      </c>
      <c r="B43" s="672" t="s">
        <v>142</v>
      </c>
      <c r="C43" s="633"/>
      <c r="D43" s="632"/>
      <c r="E43" s="190"/>
      <c r="F43" s="703"/>
      <c r="G43" s="632"/>
      <c r="H43" s="289"/>
      <c r="I43" s="633"/>
      <c r="J43" s="632"/>
      <c r="K43" s="289"/>
      <c r="L43" s="154">
        <v>3</v>
      </c>
      <c r="M43" s="632" t="s">
        <v>73</v>
      </c>
      <c r="N43" s="289"/>
      <c r="O43" s="502"/>
      <c r="P43" s="68"/>
    </row>
    <row r="44" spans="1:161" ht="65.25" customHeight="1">
      <c r="A44" s="715" t="s">
        <v>143</v>
      </c>
      <c r="B44" s="672" t="s">
        <v>144</v>
      </c>
      <c r="C44" s="633"/>
      <c r="D44" s="632"/>
      <c r="E44" s="190"/>
      <c r="F44" s="703"/>
      <c r="G44" s="632"/>
      <c r="H44" s="289"/>
      <c r="I44" s="633"/>
      <c r="J44" s="632"/>
      <c r="K44" s="289"/>
      <c r="L44" s="154">
        <v>3</v>
      </c>
      <c r="M44" s="632" t="s">
        <v>73</v>
      </c>
      <c r="N44" s="289"/>
      <c r="O44" s="502"/>
      <c r="P44" s="68"/>
    </row>
    <row r="45" spans="1:161" ht="65.25" customHeight="1">
      <c r="A45" s="715" t="s">
        <v>145</v>
      </c>
      <c r="B45" s="672" t="s">
        <v>146</v>
      </c>
      <c r="C45" s="633"/>
      <c r="D45" s="632"/>
      <c r="E45" s="190"/>
      <c r="F45" s="703"/>
      <c r="G45" s="632"/>
      <c r="H45" s="289"/>
      <c r="I45" s="633"/>
      <c r="J45" s="632"/>
      <c r="K45" s="289"/>
      <c r="L45" s="154">
        <v>3</v>
      </c>
      <c r="M45" s="632" t="s">
        <v>74</v>
      </c>
      <c r="N45" s="289"/>
      <c r="O45" s="502"/>
      <c r="P45" s="68"/>
    </row>
    <row r="46" spans="1:161" ht="65.25" customHeight="1">
      <c r="A46" s="715" t="s">
        <v>147</v>
      </c>
      <c r="B46" s="672" t="s">
        <v>148</v>
      </c>
      <c r="C46" s="633"/>
      <c r="D46" s="632"/>
      <c r="E46" s="190"/>
      <c r="F46" s="703"/>
      <c r="G46" s="632"/>
      <c r="H46" s="289"/>
      <c r="I46" s="633"/>
      <c r="J46" s="632"/>
      <c r="K46" s="289"/>
      <c r="L46" s="154">
        <v>3</v>
      </c>
      <c r="M46" s="632" t="s">
        <v>74</v>
      </c>
      <c r="N46" s="289"/>
      <c r="O46" s="502"/>
      <c r="P46" s="68"/>
    </row>
    <row r="47" spans="1:161" ht="17.25" customHeight="1">
      <c r="A47" s="68"/>
      <c r="B47" s="450" t="s">
        <v>149</v>
      </c>
      <c r="C47" s="79"/>
      <c r="D47" s="2"/>
      <c r="E47" s="220"/>
      <c r="F47" s="682"/>
      <c r="G47" s="2"/>
      <c r="H47" s="110"/>
      <c r="I47" s="79"/>
      <c r="J47" s="2"/>
      <c r="K47" s="110"/>
      <c r="L47" s="79"/>
      <c r="M47" s="2"/>
      <c r="N47" s="110"/>
      <c r="O47" s="502"/>
      <c r="P47" s="68"/>
    </row>
    <row r="48" spans="1:161" ht="29.25" customHeight="1">
      <c r="A48" s="68"/>
      <c r="B48" s="664" t="s">
        <v>150</v>
      </c>
      <c r="C48" s="365"/>
      <c r="D48" s="643"/>
      <c r="E48" s="526"/>
      <c r="F48" s="49"/>
      <c r="G48" s="643"/>
      <c r="H48" s="454"/>
      <c r="I48" s="365"/>
      <c r="J48" s="643"/>
      <c r="K48" s="454"/>
      <c r="L48" s="365"/>
      <c r="M48" s="643"/>
      <c r="N48" s="454"/>
      <c r="O48" s="502"/>
      <c r="P48" s="68"/>
    </row>
    <row r="49" spans="1:161" ht="65.25" customHeight="1">
      <c r="A49" s="715" t="s">
        <v>151</v>
      </c>
      <c r="B49" s="96" t="s">
        <v>152</v>
      </c>
      <c r="C49" s="633"/>
      <c r="D49" s="632"/>
      <c r="E49" s="190"/>
      <c r="F49" s="703">
        <v>1</v>
      </c>
      <c r="G49" s="632" t="s">
        <v>73</v>
      </c>
      <c r="H49" s="289"/>
      <c r="I49" s="633">
        <v>1</v>
      </c>
      <c r="J49" s="632" t="s">
        <v>73</v>
      </c>
      <c r="K49" s="289"/>
      <c r="L49" s="154">
        <v>3</v>
      </c>
      <c r="M49" s="632" t="s">
        <v>73</v>
      </c>
      <c r="N49" s="289"/>
      <c r="O49" s="502"/>
      <c r="P49" s="68"/>
    </row>
    <row r="50" spans="1:161" ht="65.25" customHeight="1">
      <c r="A50" s="715" t="s">
        <v>153</v>
      </c>
      <c r="B50" s="96" t="s">
        <v>154</v>
      </c>
      <c r="C50" s="633"/>
      <c r="D50" s="632"/>
      <c r="E50" s="190"/>
      <c r="F50" s="703">
        <v>5</v>
      </c>
      <c r="G50" s="632" t="s">
        <v>74</v>
      </c>
      <c r="H50" s="289"/>
      <c r="I50" s="633">
        <v>5</v>
      </c>
      <c r="J50" s="632" t="s">
        <v>74</v>
      </c>
      <c r="K50" s="289"/>
      <c r="L50" s="154">
        <v>3</v>
      </c>
      <c r="M50" s="632" t="s">
        <v>74</v>
      </c>
      <c r="N50" s="289"/>
      <c r="O50" s="502"/>
      <c r="P50" s="68"/>
    </row>
    <row r="51" spans="1:161" ht="65.25" customHeight="1">
      <c r="A51" s="715" t="s">
        <v>155</v>
      </c>
      <c r="B51" s="96" t="s">
        <v>156</v>
      </c>
      <c r="C51" s="633"/>
      <c r="D51" s="632"/>
      <c r="E51" s="190"/>
      <c r="F51" s="703">
        <v>3</v>
      </c>
      <c r="G51" s="632" t="s">
        <v>73</v>
      </c>
      <c r="H51" s="289"/>
      <c r="I51" s="633">
        <v>3</v>
      </c>
      <c r="J51" s="632" t="s">
        <v>73</v>
      </c>
      <c r="K51" s="289"/>
      <c r="L51" s="154"/>
      <c r="M51" s="632"/>
      <c r="N51" s="289"/>
      <c r="O51" s="502"/>
      <c r="P51" s="68"/>
    </row>
    <row r="52" spans="1:161" ht="65.25" customHeight="1">
      <c r="A52" s="715" t="s">
        <v>157</v>
      </c>
      <c r="B52" s="96" t="s">
        <v>158</v>
      </c>
      <c r="C52" s="633"/>
      <c r="D52" s="632"/>
      <c r="E52" s="190"/>
      <c r="F52" s="703"/>
      <c r="G52" s="632"/>
      <c r="H52" s="289"/>
      <c r="I52" s="633"/>
      <c r="J52" s="632"/>
      <c r="K52" s="289"/>
      <c r="L52" s="154">
        <v>3</v>
      </c>
      <c r="M52" s="632" t="s">
        <v>74</v>
      </c>
      <c r="N52" s="289"/>
      <c r="O52" s="502"/>
      <c r="P52" s="68"/>
    </row>
    <row r="53" spans="1:161" ht="65.25" customHeight="1">
      <c r="A53" s="715" t="s">
        <v>159</v>
      </c>
      <c r="B53" s="96" t="s">
        <v>160</v>
      </c>
      <c r="C53" s="633"/>
      <c r="D53" s="632"/>
      <c r="E53" s="190"/>
      <c r="F53" s="703"/>
      <c r="G53" s="632"/>
      <c r="H53" s="289"/>
      <c r="I53" s="633"/>
      <c r="J53" s="632"/>
      <c r="K53" s="289"/>
      <c r="L53" s="154">
        <v>3</v>
      </c>
      <c r="M53" s="632" t="s">
        <v>74</v>
      </c>
      <c r="N53" s="289"/>
      <c r="O53" s="502"/>
      <c r="P53" s="68"/>
    </row>
    <row r="54" spans="1:161" ht="65.25" customHeight="1">
      <c r="A54" s="715" t="s">
        <v>161</v>
      </c>
      <c r="B54" s="96" t="s">
        <v>162</v>
      </c>
      <c r="C54" s="633"/>
      <c r="D54" s="632"/>
      <c r="E54" s="190"/>
      <c r="F54" s="703"/>
      <c r="G54" s="632"/>
      <c r="H54" s="289"/>
      <c r="I54" s="633"/>
      <c r="J54" s="632"/>
      <c r="K54" s="289"/>
      <c r="L54" s="154">
        <v>3</v>
      </c>
      <c r="M54" s="632" t="s">
        <v>74</v>
      </c>
      <c r="N54" s="289"/>
      <c r="O54" s="502"/>
      <c r="P54" s="68"/>
    </row>
    <row r="55" spans="1:161" ht="65.25" customHeight="1">
      <c r="A55" s="715" t="s">
        <v>163</v>
      </c>
      <c r="B55" s="672" t="s">
        <v>164</v>
      </c>
      <c r="C55" s="633"/>
      <c r="D55" s="632"/>
      <c r="E55" s="190"/>
      <c r="F55" s="703"/>
      <c r="G55" s="632"/>
      <c r="H55" s="289"/>
      <c r="I55" s="633"/>
      <c r="J55" s="632"/>
      <c r="K55" s="289"/>
      <c r="L55" s="154"/>
      <c r="M55" s="632"/>
      <c r="N55" s="289"/>
      <c r="O55" s="502"/>
      <c r="P55" s="68"/>
    </row>
    <row r="56" spans="1:161" ht="36" customHeight="1">
      <c r="A56" s="68"/>
      <c r="B56" s="664" t="s">
        <v>165</v>
      </c>
      <c r="C56" s="365"/>
      <c r="D56" s="643"/>
      <c r="E56" s="526"/>
      <c r="F56" s="49"/>
      <c r="G56" s="643"/>
      <c r="H56" s="454"/>
      <c r="I56" s="365"/>
      <c r="J56" s="643"/>
      <c r="K56" s="454"/>
      <c r="L56" s="365"/>
      <c r="M56" s="643"/>
      <c r="N56" s="454"/>
      <c r="O56" s="502"/>
      <c r="P56" s="68"/>
    </row>
    <row r="57" spans="1:161" ht="65.25" customHeight="1">
      <c r="A57" s="715" t="s">
        <v>166</v>
      </c>
      <c r="B57" s="96" t="s">
        <v>167</v>
      </c>
      <c r="C57" s="633"/>
      <c r="D57" s="632"/>
      <c r="E57" s="190"/>
      <c r="F57" s="703">
        <v>3</v>
      </c>
      <c r="G57" s="632" t="s">
        <v>73</v>
      </c>
      <c r="H57" s="289"/>
      <c r="I57" s="633">
        <v>3</v>
      </c>
      <c r="J57" s="632" t="s">
        <v>73</v>
      </c>
      <c r="K57" s="289"/>
      <c r="L57" s="154">
        <v>3</v>
      </c>
      <c r="M57" s="632" t="s">
        <v>74</v>
      </c>
      <c r="N57" s="289"/>
      <c r="O57" s="502"/>
      <c r="P57" s="68"/>
    </row>
    <row r="58" spans="1:161" ht="65.25" customHeight="1">
      <c r="A58" s="715" t="s">
        <v>168</v>
      </c>
      <c r="B58" s="96" t="s">
        <v>169</v>
      </c>
      <c r="C58" s="633"/>
      <c r="D58" s="632"/>
      <c r="E58" s="190"/>
      <c r="F58" s="703"/>
      <c r="G58" s="632"/>
      <c r="H58" s="289"/>
      <c r="I58" s="633"/>
      <c r="J58" s="632"/>
      <c r="K58" s="289"/>
      <c r="L58" s="154">
        <v>3</v>
      </c>
      <c r="M58" s="632" t="s">
        <v>74</v>
      </c>
      <c r="N58" s="289"/>
      <c r="O58" s="502"/>
      <c r="P58" s="68"/>
    </row>
    <row r="59" spans="1:161" ht="65.25" customHeight="1">
      <c r="A59" s="715" t="s">
        <v>170</v>
      </c>
      <c r="B59" s="672" t="s">
        <v>171</v>
      </c>
      <c r="C59" s="633"/>
      <c r="D59" s="632"/>
      <c r="E59" s="190"/>
      <c r="F59" s="703"/>
      <c r="G59" s="632"/>
      <c r="H59" s="289"/>
      <c r="I59" s="633"/>
      <c r="J59" s="632"/>
      <c r="K59" s="289"/>
      <c r="L59" s="154"/>
      <c r="M59" s="632"/>
      <c r="N59" s="289"/>
      <c r="O59" s="502"/>
      <c r="P59" s="68"/>
    </row>
    <row r="60" spans="1:161" ht="65.25" customHeight="1">
      <c r="A60" s="715" t="s">
        <v>172</v>
      </c>
      <c r="B60" s="672" t="s">
        <v>173</v>
      </c>
      <c r="C60" s="633"/>
      <c r="D60" s="632"/>
      <c r="E60" s="190"/>
      <c r="F60" s="703"/>
      <c r="G60" s="632"/>
      <c r="H60" s="289"/>
      <c r="I60" s="633"/>
      <c r="J60" s="632"/>
      <c r="K60" s="289"/>
      <c r="L60" s="154">
        <v>3</v>
      </c>
      <c r="M60" s="632" t="s">
        <v>74</v>
      </c>
      <c r="N60" s="289"/>
      <c r="O60" s="502"/>
      <c r="P60" s="68"/>
    </row>
    <row r="61" spans="1:161" ht="65.25" customHeight="1">
      <c r="A61" s="715" t="s">
        <v>174</v>
      </c>
      <c r="B61" s="672" t="s">
        <v>175</v>
      </c>
      <c r="C61" s="633"/>
      <c r="D61" s="632"/>
      <c r="E61" s="190"/>
      <c r="F61" s="703"/>
      <c r="G61" s="632"/>
      <c r="H61" s="289"/>
      <c r="I61" s="633"/>
      <c r="J61" s="632"/>
      <c r="K61" s="289"/>
      <c r="L61" s="154"/>
      <c r="M61" s="632"/>
      <c r="N61" s="289"/>
      <c r="O61" s="502"/>
      <c r="P61" s="68"/>
    </row>
    <row r="62" spans="1:161" ht="17.25" customHeight="1">
      <c r="A62" s="307"/>
      <c r="B62" s="309" t="s">
        <v>176</v>
      </c>
      <c r="C62" s="424"/>
      <c r="D62" s="406"/>
      <c r="E62" s="162"/>
      <c r="F62" s="355"/>
      <c r="G62" s="406"/>
      <c r="H62" s="609"/>
      <c r="I62" s="424"/>
      <c r="J62" s="406"/>
      <c r="K62" s="609"/>
      <c r="L62" s="424"/>
      <c r="M62" s="406"/>
      <c r="N62" s="609"/>
      <c r="O62" s="502"/>
      <c r="P62" s="68"/>
    </row>
    <row r="63" spans="1:161" ht="29.25" customHeight="1">
      <c r="A63" s="307"/>
      <c r="B63" s="202" t="s">
        <v>177</v>
      </c>
      <c r="C63" s="36"/>
      <c r="D63" s="287"/>
      <c r="E63" s="399"/>
      <c r="F63" s="496"/>
      <c r="G63" s="287"/>
      <c r="H63" s="422"/>
      <c r="I63" s="36"/>
      <c r="J63" s="287"/>
      <c r="K63" s="422"/>
      <c r="L63" s="36"/>
      <c r="M63" s="287"/>
      <c r="N63" s="422"/>
      <c r="O63" s="502"/>
      <c r="P63" s="68"/>
    </row>
    <row r="64" spans="1:161" ht="65.25" customHeight="1">
      <c r="A64" s="715" t="s">
        <v>178</v>
      </c>
      <c r="B64" s="96" t="s">
        <v>179</v>
      </c>
      <c r="C64" s="633"/>
      <c r="D64" s="632"/>
      <c r="E64" s="190"/>
      <c r="F64" s="703"/>
      <c r="G64" s="632"/>
      <c r="H64" s="289"/>
      <c r="I64" s="633"/>
      <c r="J64" s="632"/>
      <c r="K64" s="289"/>
      <c r="L64" s="154">
        <v>3</v>
      </c>
      <c r="M64" s="632" t="s">
        <v>74</v>
      </c>
      <c r="N64" s="289"/>
      <c r="O64" s="502"/>
      <c r="P64" s="68"/>
    </row>
    <row r="65" spans="1:161" ht="65.25" customHeight="1">
      <c r="A65" s="715" t="s">
        <v>180</v>
      </c>
      <c r="B65" s="96" t="s">
        <v>181</v>
      </c>
      <c r="C65" s="633"/>
      <c r="D65" s="632"/>
      <c r="E65" s="190"/>
      <c r="F65" s="703" t="s">
        <v>74</v>
      </c>
      <c r="G65" s="632">
        <v>3</v>
      </c>
      <c r="H65" s="289"/>
      <c r="I65" s="633" t="s">
        <v>74</v>
      </c>
      <c r="J65" s="632">
        <v>3</v>
      </c>
      <c r="K65" s="289"/>
      <c r="L65" s="154">
        <v>3</v>
      </c>
      <c r="M65" s="632" t="s">
        <v>73</v>
      </c>
      <c r="N65" s="289"/>
      <c r="O65" s="502"/>
      <c r="P65" s="68"/>
    </row>
    <row r="66" spans="1:161" ht="65.25" customHeight="1">
      <c r="A66" s="715" t="s">
        <v>182</v>
      </c>
      <c r="B66" s="96" t="s">
        <v>183</v>
      </c>
      <c r="C66" s="633"/>
      <c r="D66" s="632"/>
      <c r="E66" s="190"/>
      <c r="F66" s="703"/>
      <c r="G66" s="632"/>
      <c r="H66" s="289"/>
      <c r="I66" s="633"/>
      <c r="J66" s="632"/>
      <c r="K66" s="289"/>
      <c r="L66" s="154">
        <v>3</v>
      </c>
      <c r="M66" s="632" t="s">
        <v>73</v>
      </c>
      <c r="N66" s="289"/>
      <c r="O66" s="502"/>
      <c r="P66" s="68"/>
    </row>
    <row r="67" spans="1:161" ht="65.25" customHeight="1">
      <c r="A67" s="715" t="s">
        <v>184</v>
      </c>
      <c r="B67" s="672" t="s">
        <v>185</v>
      </c>
      <c r="C67" s="633"/>
      <c r="D67" s="632"/>
      <c r="E67" s="190"/>
      <c r="F67" s="703">
        <v>1</v>
      </c>
      <c r="G67" s="632" t="s">
        <v>73</v>
      </c>
      <c r="H67" s="289"/>
      <c r="I67" s="633">
        <v>1</v>
      </c>
      <c r="J67" s="632" t="s">
        <v>73</v>
      </c>
      <c r="K67" s="289"/>
      <c r="L67" s="154">
        <v>3</v>
      </c>
      <c r="M67" s="632" t="s">
        <v>74</v>
      </c>
      <c r="N67" s="289"/>
      <c r="O67" s="502"/>
      <c r="P67" s="68"/>
    </row>
    <row r="68" spans="1:161" ht="17.25" customHeight="1">
      <c r="A68" s="307"/>
      <c r="B68" s="712" t="s">
        <v>186</v>
      </c>
      <c r="C68" s="457"/>
      <c r="D68" s="586"/>
      <c r="E68" s="624"/>
      <c r="F68" s="217"/>
      <c r="G68" s="586"/>
      <c r="H68" s="320"/>
      <c r="I68" s="457"/>
      <c r="J68" s="586"/>
      <c r="K68" s="320"/>
      <c r="L68" s="457"/>
      <c r="M68" s="586"/>
      <c r="N68" s="320"/>
      <c r="O68" s="502"/>
      <c r="P68" s="68"/>
    </row>
    <row r="69" spans="1:161" ht="29.25" customHeight="1">
      <c r="A69" s="307"/>
      <c r="B69" s="414" t="s">
        <v>187</v>
      </c>
      <c r="C69" s="261"/>
      <c r="D69" s="73"/>
      <c r="E69" s="248"/>
      <c r="F69" s="167"/>
      <c r="G69" s="73"/>
      <c r="H69" s="172"/>
      <c r="I69" s="261"/>
      <c r="J69" s="73"/>
      <c r="K69" s="172"/>
      <c r="L69" s="261"/>
      <c r="M69" s="73"/>
      <c r="N69" s="172"/>
      <c r="O69" s="502"/>
      <c r="P69" s="68"/>
    </row>
    <row r="70" spans="1:161" ht="65.25" customHeight="1">
      <c r="A70" s="715" t="s">
        <v>188</v>
      </c>
      <c r="B70" s="96" t="s">
        <v>189</v>
      </c>
      <c r="C70" s="633"/>
      <c r="D70" s="632"/>
      <c r="E70" s="190"/>
      <c r="F70" s="703">
        <v>3</v>
      </c>
      <c r="G70" s="632" t="s">
        <v>73</v>
      </c>
      <c r="H70" s="289"/>
      <c r="I70" s="633">
        <v>3</v>
      </c>
      <c r="J70" s="632" t="s">
        <v>73</v>
      </c>
      <c r="K70" s="289"/>
      <c r="L70" s="154">
        <v>3</v>
      </c>
      <c r="M70" s="632" t="s">
        <v>74</v>
      </c>
      <c r="N70" s="289"/>
      <c r="O70" s="502"/>
      <c r="P70" s="68"/>
    </row>
    <row r="71" spans="1:161" ht="65.25" customHeight="1">
      <c r="A71" s="715" t="s">
        <v>190</v>
      </c>
      <c r="B71" s="96" t="s">
        <v>191</v>
      </c>
      <c r="C71" s="633"/>
      <c r="D71" s="632"/>
      <c r="E71" s="190"/>
      <c r="F71" s="703"/>
      <c r="G71" s="632"/>
      <c r="H71" s="289"/>
      <c r="I71" s="633"/>
      <c r="J71" s="632"/>
      <c r="K71" s="289"/>
      <c r="L71" s="154">
        <v>3</v>
      </c>
      <c r="M71" s="632" t="s">
        <v>74</v>
      </c>
      <c r="N71" s="289"/>
      <c r="O71" s="502"/>
      <c r="P71" s="68"/>
    </row>
    <row r="72" spans="1:161" ht="65.25" customHeight="1">
      <c r="A72" s="715" t="s">
        <v>192</v>
      </c>
      <c r="B72" s="672" t="s">
        <v>193</v>
      </c>
      <c r="C72" s="633"/>
      <c r="D72" s="632"/>
      <c r="E72" s="190"/>
      <c r="F72" s="703">
        <v>2</v>
      </c>
      <c r="G72" s="632" t="s">
        <v>73</v>
      </c>
      <c r="H72" s="289"/>
      <c r="I72" s="633">
        <v>2</v>
      </c>
      <c r="J72" s="632" t="s">
        <v>73</v>
      </c>
      <c r="K72" s="289"/>
      <c r="L72" s="154">
        <v>3</v>
      </c>
      <c r="M72" s="632" t="s">
        <v>74</v>
      </c>
      <c r="N72" s="289"/>
      <c r="O72" s="502"/>
      <c r="P72" s="68"/>
    </row>
    <row r="73" spans="1:161" ht="65.25" customHeight="1">
      <c r="A73" s="715" t="s">
        <v>194</v>
      </c>
      <c r="B73" s="672" t="s">
        <v>195</v>
      </c>
      <c r="C73" s="633"/>
      <c r="D73" s="632"/>
      <c r="E73" s="190"/>
      <c r="F73" s="703">
        <v>1</v>
      </c>
      <c r="G73" s="632" t="s">
        <v>73</v>
      </c>
      <c r="H73" s="289"/>
      <c r="I73" s="633">
        <v>1</v>
      </c>
      <c r="J73" s="632" t="s">
        <v>73</v>
      </c>
      <c r="K73" s="289"/>
      <c r="L73" s="154">
        <v>3</v>
      </c>
      <c r="M73" s="632" t="s">
        <v>74</v>
      </c>
      <c r="N73" s="289"/>
      <c r="O73" s="502"/>
      <c r="P73" s="68"/>
    </row>
    <row r="74" spans="1:161" ht="65.25" customHeight="1">
      <c r="A74" s="715" t="s">
        <v>196</v>
      </c>
      <c r="B74" s="672" t="s">
        <v>197</v>
      </c>
      <c r="C74" s="633"/>
      <c r="D74" s="632"/>
      <c r="E74" s="190"/>
      <c r="F74" s="703"/>
      <c r="G74" s="632"/>
      <c r="H74" s="289"/>
      <c r="I74" s="633"/>
      <c r="J74" s="632"/>
      <c r="K74" s="289"/>
      <c r="L74" s="154">
        <v>3</v>
      </c>
      <c r="M74" s="632" t="s">
        <v>73</v>
      </c>
      <c r="N74" s="289"/>
      <c r="O74" s="502"/>
      <c r="P74" s="68"/>
    </row>
    <row r="75" spans="1:161" ht="65.25" customHeight="1">
      <c r="A75" s="715" t="s">
        <v>198</v>
      </c>
      <c r="B75" s="672" t="s">
        <v>318</v>
      </c>
      <c r="C75" s="633"/>
      <c r="D75" s="632"/>
      <c r="E75" s="190"/>
      <c r="F75" s="703"/>
      <c r="G75" s="632"/>
      <c r="H75" s="289"/>
      <c r="I75" s="633"/>
      <c r="J75" s="632"/>
      <c r="K75" s="289"/>
      <c r="L75" s="154"/>
      <c r="M75" s="632"/>
      <c r="N75" s="289"/>
      <c r="O75" s="502"/>
      <c r="P75" s="68"/>
    </row>
    <row r="76" spans="1:161" ht="65.25" customHeight="1">
      <c r="A76" s="715" t="s">
        <v>200</v>
      </c>
      <c r="B76" s="672" t="s">
        <v>201</v>
      </c>
      <c r="C76" s="633"/>
      <c r="D76" s="632"/>
      <c r="E76" s="190"/>
      <c r="F76" s="703">
        <v>1</v>
      </c>
      <c r="G76" s="632" t="s">
        <v>73</v>
      </c>
      <c r="H76" s="289"/>
      <c r="I76" s="633">
        <v>1</v>
      </c>
      <c r="J76" s="632" t="s">
        <v>73</v>
      </c>
      <c r="K76" s="289"/>
      <c r="L76" s="154"/>
      <c r="M76" s="632"/>
      <c r="N76" s="289"/>
      <c r="O76" s="502"/>
      <c r="P76" s="68"/>
    </row>
    <row r="77" spans="1:161" ht="29.25" customHeight="1">
      <c r="A77" s="68"/>
      <c r="B77" s="414" t="s">
        <v>202</v>
      </c>
      <c r="C77" s="261"/>
      <c r="D77" s="73"/>
      <c r="E77" s="248"/>
      <c r="F77" s="167"/>
      <c r="G77" s="73"/>
      <c r="H77" s="172"/>
      <c r="I77" s="261"/>
      <c r="J77" s="73"/>
      <c r="K77" s="172"/>
      <c r="L77" s="261"/>
      <c r="M77" s="73"/>
      <c r="N77" s="172"/>
      <c r="O77" s="502"/>
      <c r="P77" s="68"/>
    </row>
    <row r="78" spans="1:161" ht="65.25" customHeight="1">
      <c r="A78" s="715" t="s">
        <v>203</v>
      </c>
      <c r="B78" s="96" t="s">
        <v>204</v>
      </c>
      <c r="C78" s="633"/>
      <c r="D78" s="632"/>
      <c r="E78" s="190"/>
      <c r="F78" s="703"/>
      <c r="G78" s="632"/>
      <c r="H78" s="289"/>
      <c r="I78" s="633"/>
      <c r="J78" s="632"/>
      <c r="K78" s="289"/>
      <c r="L78" s="633"/>
      <c r="M78" s="632"/>
      <c r="N78" s="289"/>
      <c r="O78" s="502"/>
      <c r="P78" s="68"/>
    </row>
    <row r="79" spans="1:161" ht="65.25" customHeight="1">
      <c r="A79" s="715" t="s">
        <v>205</v>
      </c>
      <c r="B79" s="96" t="s">
        <v>206</v>
      </c>
      <c r="C79" s="633"/>
      <c r="D79" s="632"/>
      <c r="E79" s="190"/>
      <c r="F79" s="703"/>
      <c r="G79" s="632"/>
      <c r="H79" s="289"/>
      <c r="I79" s="633"/>
      <c r="J79" s="632"/>
      <c r="K79" s="289"/>
      <c r="L79" s="633"/>
      <c r="M79" s="632"/>
      <c r="N79" s="289"/>
      <c r="O79" s="502"/>
      <c r="P79" s="68"/>
    </row>
    <row r="80" spans="1:161" ht="65.25" customHeight="1">
      <c r="A80" s="715" t="s">
        <v>207</v>
      </c>
      <c r="B80" s="672" t="s">
        <v>208</v>
      </c>
      <c r="C80" s="633"/>
      <c r="D80" s="632"/>
      <c r="E80" s="190"/>
      <c r="F80" s="703"/>
      <c r="G80" s="632"/>
      <c r="H80" s="289"/>
      <c r="I80" s="633"/>
      <c r="J80" s="632"/>
      <c r="K80" s="289"/>
      <c r="L80" s="633"/>
      <c r="M80" s="632"/>
      <c r="N80" s="289"/>
      <c r="O80" s="502"/>
      <c r="P80" s="68"/>
    </row>
    <row r="81" spans="1:161" ht="65.25" customHeight="1">
      <c r="A81" s="715" t="s">
        <v>209</v>
      </c>
      <c r="B81" s="672" t="s">
        <v>210</v>
      </c>
      <c r="C81" s="633"/>
      <c r="D81" s="632"/>
      <c r="E81" s="190"/>
      <c r="F81" s="703"/>
      <c r="G81" s="632"/>
      <c r="H81" s="289"/>
      <c r="I81" s="633"/>
      <c r="J81" s="632"/>
      <c r="K81" s="289"/>
      <c r="L81" s="633"/>
      <c r="M81" s="632"/>
      <c r="N81" s="289"/>
      <c r="O81" s="502"/>
      <c r="P81" s="68"/>
    </row>
    <row r="82" spans="1:161" ht="29.25" customHeight="1">
      <c r="A82" s="68"/>
      <c r="B82" s="414" t="s">
        <v>211</v>
      </c>
      <c r="C82" s="261"/>
      <c r="D82" s="73"/>
      <c r="E82" s="248"/>
      <c r="F82" s="167"/>
      <c r="G82" s="73"/>
      <c r="H82" s="172"/>
      <c r="I82" s="261"/>
      <c r="J82" s="73"/>
      <c r="K82" s="172"/>
      <c r="L82" s="261"/>
      <c r="M82" s="73"/>
      <c r="N82" s="172"/>
      <c r="O82" s="502"/>
      <c r="P82" s="68"/>
    </row>
    <row r="83" spans="1:161" ht="65.25" customHeight="1">
      <c r="A83" s="715" t="s">
        <v>212</v>
      </c>
      <c r="B83" s="672" t="s">
        <v>213</v>
      </c>
      <c r="C83" s="633"/>
      <c r="D83" s="632"/>
      <c r="E83" s="190"/>
      <c r="F83" s="703">
        <v>4</v>
      </c>
      <c r="G83" s="632" t="s">
        <v>74</v>
      </c>
      <c r="H83" s="289"/>
      <c r="I83" s="633">
        <v>4</v>
      </c>
      <c r="J83" s="632" t="s">
        <v>74</v>
      </c>
      <c r="K83" s="289"/>
      <c r="L83" s="154">
        <v>3</v>
      </c>
      <c r="M83" s="632" t="s">
        <v>73</v>
      </c>
      <c r="N83" s="289"/>
      <c r="O83" s="502"/>
      <c r="P83" s="68"/>
    </row>
    <row r="84" spans="1:161" ht="65.25" customHeight="1">
      <c r="A84" s="715" t="s">
        <v>214</v>
      </c>
      <c r="B84" s="672" t="s">
        <v>215</v>
      </c>
      <c r="C84" s="633"/>
      <c r="D84" s="632"/>
      <c r="E84" s="190"/>
      <c r="F84" s="703"/>
      <c r="G84" s="632"/>
      <c r="H84" s="289"/>
      <c r="I84" s="633"/>
      <c r="J84" s="632"/>
      <c r="K84" s="289"/>
      <c r="L84" s="154">
        <v>3</v>
      </c>
      <c r="M84" s="632" t="s">
        <v>74</v>
      </c>
      <c r="N84" s="289"/>
      <c r="O84" s="502"/>
      <c r="P84" s="68"/>
    </row>
    <row r="85" spans="1:161" ht="65.25" customHeight="1">
      <c r="A85" s="715" t="s">
        <v>216</v>
      </c>
      <c r="B85" s="672" t="s">
        <v>217</v>
      </c>
      <c r="C85" s="633"/>
      <c r="D85" s="632"/>
      <c r="E85" s="190"/>
      <c r="F85" s="703"/>
      <c r="G85" s="632"/>
      <c r="H85" s="289"/>
      <c r="I85" s="633"/>
      <c r="J85" s="632"/>
      <c r="K85" s="289"/>
      <c r="L85" s="154">
        <v>3</v>
      </c>
      <c r="M85" s="632" t="s">
        <v>73</v>
      </c>
      <c r="N85" s="289"/>
      <c r="O85" s="502"/>
      <c r="P85" s="68"/>
    </row>
    <row r="86" spans="1:161" ht="29.25" customHeight="1">
      <c r="A86" s="68"/>
      <c r="B86" s="664" t="s">
        <v>218</v>
      </c>
      <c r="C86" s="365"/>
      <c r="D86" s="643"/>
      <c r="E86" s="526"/>
      <c r="F86" s="49"/>
      <c r="G86" s="643"/>
      <c r="H86" s="454"/>
      <c r="I86" s="365"/>
      <c r="J86" s="643"/>
      <c r="K86" s="454"/>
      <c r="L86" s="365"/>
      <c r="M86" s="643"/>
      <c r="N86" s="454"/>
      <c r="O86" s="502"/>
      <c r="P86" s="68"/>
    </row>
    <row r="87" spans="1:161" ht="65.25" customHeight="1">
      <c r="A87" s="715" t="s">
        <v>219</v>
      </c>
      <c r="B87" s="96" t="s">
        <v>220</v>
      </c>
      <c r="C87" s="633"/>
      <c r="D87" s="632"/>
      <c r="E87" s="190"/>
      <c r="F87" s="703">
        <v>5</v>
      </c>
      <c r="G87" s="632" t="s">
        <v>74</v>
      </c>
      <c r="H87" s="289"/>
      <c r="I87" s="633">
        <v>5</v>
      </c>
      <c r="J87" s="632" t="s">
        <v>74</v>
      </c>
      <c r="K87" s="289"/>
      <c r="L87" s="154">
        <v>3</v>
      </c>
      <c r="M87" s="632" t="s">
        <v>74</v>
      </c>
      <c r="N87" s="289"/>
      <c r="O87" s="502"/>
      <c r="P87" s="68"/>
    </row>
    <row r="88" spans="1:161" ht="65.25" customHeight="1">
      <c r="A88" s="715" t="s">
        <v>221</v>
      </c>
      <c r="B88" s="96" t="s">
        <v>222</v>
      </c>
      <c r="C88" s="633"/>
      <c r="D88" s="632"/>
      <c r="E88" s="190"/>
      <c r="F88" s="703">
        <v>5</v>
      </c>
      <c r="G88" s="632" t="s">
        <v>74</v>
      </c>
      <c r="H88" s="289"/>
      <c r="I88" s="633">
        <v>5</v>
      </c>
      <c r="J88" s="632" t="s">
        <v>74</v>
      </c>
      <c r="K88" s="289"/>
      <c r="L88" s="154"/>
      <c r="M88" s="632"/>
      <c r="N88" s="289"/>
      <c r="O88" s="502"/>
      <c r="P88" s="68"/>
    </row>
    <row r="89" spans="1:161" ht="65.25" customHeight="1">
      <c r="A89" s="715" t="s">
        <v>223</v>
      </c>
      <c r="B89" s="96" t="s">
        <v>224</v>
      </c>
      <c r="C89" s="633"/>
      <c r="D89" s="632"/>
      <c r="E89" s="190"/>
      <c r="F89" s="703"/>
      <c r="G89" s="632"/>
      <c r="H89" s="289"/>
      <c r="I89" s="633"/>
      <c r="J89" s="632"/>
      <c r="K89" s="289"/>
      <c r="L89" s="154">
        <v>3</v>
      </c>
      <c r="M89" s="632" t="s">
        <v>74</v>
      </c>
      <c r="N89" s="289"/>
      <c r="O89" s="502"/>
      <c r="P89" s="68"/>
    </row>
    <row r="90" spans="1:161" ht="65.25" customHeight="1">
      <c r="A90" s="715" t="s">
        <v>225</v>
      </c>
      <c r="B90" s="96" t="s">
        <v>226</v>
      </c>
      <c r="C90" s="633"/>
      <c r="D90" s="632"/>
      <c r="E90" s="190"/>
      <c r="F90" s="703">
        <v>1</v>
      </c>
      <c r="G90" s="632" t="s">
        <v>73</v>
      </c>
      <c r="H90" s="289"/>
      <c r="I90" s="633">
        <v>1</v>
      </c>
      <c r="J90" s="632" t="s">
        <v>73</v>
      </c>
      <c r="K90" s="289"/>
      <c r="L90" s="154">
        <v>3</v>
      </c>
      <c r="M90" s="632" t="s">
        <v>73</v>
      </c>
      <c r="N90" s="289"/>
      <c r="O90" s="502"/>
      <c r="P90" s="68"/>
    </row>
    <row r="91" spans="1:161" ht="65.25" customHeight="1">
      <c r="A91" s="715" t="s">
        <v>227</v>
      </c>
      <c r="B91" s="96" t="s">
        <v>228</v>
      </c>
      <c r="C91" s="633"/>
      <c r="D91" s="632"/>
      <c r="E91" s="190"/>
      <c r="F91" s="703"/>
      <c r="G91" s="632"/>
      <c r="H91" s="289"/>
      <c r="I91" s="633"/>
      <c r="J91" s="632"/>
      <c r="K91" s="289"/>
      <c r="L91" s="154">
        <v>3</v>
      </c>
      <c r="M91" s="632" t="s">
        <v>73</v>
      </c>
      <c r="N91" s="289"/>
      <c r="O91" s="502"/>
      <c r="P91" s="68"/>
    </row>
    <row r="92" spans="1:161" ht="65.25" customHeight="1">
      <c r="A92" s="715" t="s">
        <v>229</v>
      </c>
      <c r="B92" s="672" t="s">
        <v>230</v>
      </c>
      <c r="C92" s="633"/>
      <c r="D92" s="632"/>
      <c r="E92" s="190"/>
      <c r="F92" s="703"/>
      <c r="G92" s="632"/>
      <c r="H92" s="289"/>
      <c r="I92" s="633"/>
      <c r="J92" s="632"/>
      <c r="K92" s="289"/>
      <c r="L92" s="154"/>
      <c r="M92" s="632"/>
      <c r="N92" s="289"/>
      <c r="O92" s="502"/>
      <c r="P92" s="68"/>
    </row>
    <row r="93" spans="1:161" ht="65.25" customHeight="1">
      <c r="A93" s="715" t="s">
        <v>231</v>
      </c>
      <c r="B93" s="672" t="s">
        <v>232</v>
      </c>
      <c r="C93" s="633"/>
      <c r="D93" s="632"/>
      <c r="E93" s="190"/>
      <c r="F93" s="703">
        <v>3</v>
      </c>
      <c r="G93" s="632" t="s">
        <v>74</v>
      </c>
      <c r="H93" s="289"/>
      <c r="I93" s="633">
        <v>3</v>
      </c>
      <c r="J93" s="632" t="s">
        <v>74</v>
      </c>
      <c r="K93" s="289"/>
      <c r="L93" s="154">
        <v>3</v>
      </c>
      <c r="M93" s="632" t="s">
        <v>73</v>
      </c>
      <c r="N93" s="289"/>
      <c r="O93" s="502"/>
      <c r="P93" s="68"/>
    </row>
    <row r="94" spans="1:161" ht="17.25" customHeight="1">
      <c r="A94" s="226"/>
      <c r="B94" s="144"/>
      <c r="C94" s="225"/>
      <c r="D94" s="434"/>
      <c r="E94" s="408"/>
      <c r="F94" s="680"/>
      <c r="G94" s="434"/>
      <c r="H94" s="634"/>
      <c r="I94" s="225"/>
      <c r="J94" s="434"/>
      <c r="K94" s="634"/>
      <c r="L94" s="225"/>
      <c r="M94" s="434"/>
      <c r="N94" s="634"/>
      <c r="O94" s="225"/>
      <c r="P94" s="237"/>
    </row>
    <row r="95" spans="1:161" ht="17.25" customHeight="1">
      <c r="A95" s="68"/>
      <c r="B95" s="532" t="s">
        <v>233</v>
      </c>
      <c r="C95" s="332"/>
      <c r="D95" s="655"/>
      <c r="E95" s="195"/>
      <c r="F95" s="143"/>
      <c r="G95" s="655"/>
      <c r="H95" s="91"/>
      <c r="I95" s="332"/>
      <c r="J95" s="655"/>
      <c r="K95" s="91"/>
      <c r="L95" s="332"/>
      <c r="M95" s="655"/>
      <c r="N95" s="91"/>
      <c r="O95" s="502"/>
      <c r="P95" s="68"/>
    </row>
    <row r="96" spans="1:161" ht="29.25" customHeight="1">
      <c r="A96" s="68"/>
      <c r="B96" s="202" t="s">
        <v>234</v>
      </c>
      <c r="C96" s="36"/>
      <c r="D96" s="287"/>
      <c r="E96" s="399"/>
      <c r="F96" s="496"/>
      <c r="G96" s="287"/>
      <c r="H96" s="422"/>
      <c r="I96" s="36"/>
      <c r="J96" s="287"/>
      <c r="K96" s="422"/>
      <c r="L96" s="36"/>
      <c r="M96" s="287"/>
      <c r="N96" s="422"/>
      <c r="O96" s="502"/>
      <c r="P96" s="68"/>
    </row>
    <row r="97" spans="1:161" ht="65.25" customHeight="1">
      <c r="A97" s="715" t="s">
        <v>235</v>
      </c>
      <c r="B97" s="96" t="s">
        <v>236</v>
      </c>
      <c r="C97" s="633"/>
      <c r="D97" s="632"/>
      <c r="E97" s="190"/>
      <c r="F97" s="703">
        <v>5</v>
      </c>
      <c r="G97" s="632" t="s">
        <v>74</v>
      </c>
      <c r="H97" s="289"/>
      <c r="I97" s="633">
        <v>5</v>
      </c>
      <c r="J97" s="632" t="s">
        <v>74</v>
      </c>
      <c r="K97" s="289"/>
      <c r="L97" s="154"/>
      <c r="M97" s="632"/>
      <c r="N97" s="289"/>
      <c r="O97" s="502"/>
      <c r="P97" s="68"/>
    </row>
    <row r="98" spans="1:161" ht="65.25" customHeight="1">
      <c r="A98" s="715" t="s">
        <v>237</v>
      </c>
      <c r="B98" s="96" t="s">
        <v>238</v>
      </c>
      <c r="C98" s="633"/>
      <c r="D98" s="632"/>
      <c r="E98" s="190"/>
      <c r="F98" s="703">
        <v>4</v>
      </c>
      <c r="G98" s="632" t="s">
        <v>73</v>
      </c>
      <c r="H98" s="289"/>
      <c r="I98" s="633">
        <v>4</v>
      </c>
      <c r="J98" s="632" t="s">
        <v>73</v>
      </c>
      <c r="K98" s="289"/>
      <c r="L98" s="154">
        <v>3</v>
      </c>
      <c r="M98" s="632" t="s">
        <v>73</v>
      </c>
      <c r="N98" s="289"/>
      <c r="O98" s="502"/>
      <c r="P98" s="68"/>
    </row>
    <row r="99" spans="1:161" ht="17.25" customHeight="1">
      <c r="A99" s="68"/>
      <c r="B99" s="205" t="s">
        <v>239</v>
      </c>
      <c r="C99" s="368"/>
      <c r="D99" s="163"/>
      <c r="E99" s="394"/>
      <c r="F99" s="444"/>
      <c r="G99" s="163"/>
      <c r="H99" s="645"/>
      <c r="I99" s="368"/>
      <c r="J99" s="163"/>
      <c r="K99" s="645"/>
      <c r="L99" s="368"/>
      <c r="M99" s="163"/>
      <c r="N99" s="645"/>
      <c r="O99" s="502"/>
      <c r="P99" s="68"/>
    </row>
    <row r="100" spans="1:161" ht="29.25" customHeight="1">
      <c r="A100" s="68"/>
      <c r="B100" s="536" t="s">
        <v>240</v>
      </c>
      <c r="C100" s="198"/>
      <c r="D100" s="640"/>
      <c r="E100" s="139"/>
      <c r="F100" s="718"/>
      <c r="G100" s="640"/>
      <c r="H100" s="211"/>
      <c r="I100" s="198"/>
      <c r="J100" s="640"/>
      <c r="K100" s="211"/>
      <c r="L100" s="198"/>
      <c r="M100" s="640"/>
      <c r="N100" s="211"/>
      <c r="O100" s="502"/>
      <c r="P100" s="68"/>
    </row>
    <row r="101" spans="1:161" ht="65.25" customHeight="1">
      <c r="A101" s="715" t="s">
        <v>241</v>
      </c>
      <c r="B101" s="96" t="s">
        <v>242</v>
      </c>
      <c r="C101" s="633"/>
      <c r="D101" s="632"/>
      <c r="E101" s="190"/>
      <c r="F101" s="703">
        <v>1</v>
      </c>
      <c r="G101" s="632" t="s">
        <v>73</v>
      </c>
      <c r="H101" s="289"/>
      <c r="I101" s="633">
        <v>1</v>
      </c>
      <c r="J101" s="632" t="s">
        <v>73</v>
      </c>
      <c r="K101" s="289"/>
      <c r="L101" s="154">
        <v>3</v>
      </c>
      <c r="M101" s="632" t="s">
        <v>73</v>
      </c>
      <c r="N101" s="289"/>
      <c r="O101" s="502"/>
      <c r="P101" s="68"/>
    </row>
    <row r="102" spans="1:161" ht="65.25" customHeight="1">
      <c r="A102" s="715" t="s">
        <v>243</v>
      </c>
      <c r="B102" s="672" t="s">
        <v>244</v>
      </c>
      <c r="C102" s="633"/>
      <c r="D102" s="632"/>
      <c r="E102" s="190"/>
      <c r="F102" s="703"/>
      <c r="G102" s="632"/>
      <c r="H102" s="289"/>
      <c r="I102" s="633"/>
      <c r="J102" s="632"/>
      <c r="K102" s="289"/>
      <c r="L102" s="154">
        <v>3</v>
      </c>
      <c r="M102" s="632" t="s">
        <v>74</v>
      </c>
      <c r="N102" s="289"/>
      <c r="O102" s="502"/>
      <c r="P102" s="68"/>
    </row>
    <row r="103" spans="1:161" ht="65.25" customHeight="1">
      <c r="A103" s="715" t="s">
        <v>245</v>
      </c>
      <c r="B103" s="672" t="s">
        <v>246</v>
      </c>
      <c r="C103" s="633"/>
      <c r="D103" s="632"/>
      <c r="E103" s="190"/>
      <c r="F103" s="703"/>
      <c r="G103" s="632"/>
      <c r="H103" s="289"/>
      <c r="I103" s="633"/>
      <c r="J103" s="632"/>
      <c r="K103" s="289"/>
      <c r="L103" s="154">
        <v>3</v>
      </c>
      <c r="M103" s="632" t="s">
        <v>73</v>
      </c>
      <c r="N103" s="289"/>
      <c r="O103" s="502"/>
      <c r="P103" s="68"/>
    </row>
    <row r="104" spans="1:161" ht="17.25" customHeight="1">
      <c r="A104" s="68"/>
      <c r="B104" s="701" t="s">
        <v>247</v>
      </c>
      <c r="C104" s="611"/>
      <c r="D104" s="78"/>
      <c r="E104" s="242"/>
      <c r="F104" s="282"/>
      <c r="G104" s="78"/>
      <c r="H104" s="631"/>
      <c r="I104" s="611"/>
      <c r="J104" s="78"/>
      <c r="K104" s="631"/>
      <c r="L104" s="611"/>
      <c r="M104" s="78"/>
      <c r="N104" s="631"/>
      <c r="O104" s="502"/>
      <c r="P104" s="68"/>
    </row>
    <row r="105" spans="1:161" ht="29.25" customHeight="1">
      <c r="A105" s="68"/>
      <c r="B105" s="414" t="s">
        <v>248</v>
      </c>
      <c r="C105" s="261"/>
      <c r="D105" s="73"/>
      <c r="E105" s="248"/>
      <c r="F105" s="167"/>
      <c r="G105" s="73"/>
      <c r="H105" s="172"/>
      <c r="I105" s="261"/>
      <c r="J105" s="73"/>
      <c r="K105" s="172"/>
      <c r="L105" s="261"/>
      <c r="M105" s="73"/>
      <c r="N105" s="172"/>
      <c r="O105" s="502"/>
      <c r="P105" s="68"/>
    </row>
    <row r="106" spans="1:161" ht="65.25" customHeight="1">
      <c r="A106" s="715" t="s">
        <v>249</v>
      </c>
      <c r="B106" s="96" t="s">
        <v>250</v>
      </c>
      <c r="C106" s="633"/>
      <c r="D106" s="632"/>
      <c r="E106" s="190"/>
      <c r="F106" s="703"/>
      <c r="G106" s="632"/>
      <c r="H106" s="289"/>
      <c r="I106" s="633"/>
      <c r="J106" s="632"/>
      <c r="K106" s="289"/>
      <c r="L106" s="154">
        <v>3</v>
      </c>
      <c r="M106" s="632" t="s">
        <v>74</v>
      </c>
      <c r="N106" s="289"/>
      <c r="O106" s="502"/>
      <c r="P106" s="68"/>
    </row>
    <row r="107" spans="1:161" ht="65.25" customHeight="1">
      <c r="A107" s="715" t="s">
        <v>251</v>
      </c>
      <c r="B107" s="96" t="s">
        <v>252</v>
      </c>
      <c r="C107" s="633"/>
      <c r="D107" s="632"/>
      <c r="E107" s="190"/>
      <c r="F107" s="703">
        <v>1</v>
      </c>
      <c r="G107" s="632" t="s">
        <v>73</v>
      </c>
      <c r="H107" s="289"/>
      <c r="I107" s="633">
        <v>1</v>
      </c>
      <c r="J107" s="632" t="s">
        <v>73</v>
      </c>
      <c r="K107" s="289"/>
      <c r="L107" s="154">
        <v>3</v>
      </c>
      <c r="M107" s="632" t="s">
        <v>74</v>
      </c>
      <c r="N107" s="289"/>
      <c r="O107" s="502"/>
      <c r="P107" s="68"/>
    </row>
    <row r="108" spans="1:161" ht="65.25" customHeight="1">
      <c r="A108" s="715" t="s">
        <v>254</v>
      </c>
      <c r="B108" s="672" t="s">
        <v>255</v>
      </c>
      <c r="C108" s="633"/>
      <c r="D108" s="632"/>
      <c r="E108" s="190"/>
      <c r="F108" s="703"/>
      <c r="G108" s="632"/>
      <c r="H108" s="289"/>
      <c r="I108" s="633"/>
      <c r="J108" s="632"/>
      <c r="K108" s="289"/>
      <c r="L108" s="154">
        <v>3</v>
      </c>
      <c r="M108" s="632" t="s">
        <v>74</v>
      </c>
      <c r="N108" s="289"/>
      <c r="O108" s="502"/>
      <c r="P108" s="68"/>
    </row>
    <row r="109" spans="1:161" ht="10.5" customHeight="1">
      <c r="A109" s="68"/>
      <c r="B109" s="232"/>
      <c r="C109" s="611"/>
      <c r="D109" s="78"/>
      <c r="E109" s="242"/>
      <c r="F109" s="282"/>
      <c r="G109" s="78"/>
      <c r="H109" s="631"/>
      <c r="I109" s="611"/>
      <c r="J109" s="78"/>
      <c r="K109" s="631"/>
      <c r="L109" s="611"/>
      <c r="M109" s="78"/>
      <c r="N109" s="631"/>
      <c r="O109" s="502"/>
      <c r="P109" s="68"/>
    </row>
    <row r="110" spans="1:161" ht="9" customHeight="1">
      <c r="A110" s="68"/>
      <c r="B110" s="239"/>
      <c r="C110" s="441"/>
      <c r="D110" s="252"/>
      <c r="E110" s="557"/>
      <c r="F110" s="250"/>
      <c r="G110" s="252"/>
      <c r="H110" s="519"/>
      <c r="I110" s="441"/>
      <c r="J110" s="252"/>
      <c r="K110" s="519"/>
      <c r="L110" s="441"/>
      <c r="M110" s="252"/>
      <c r="N110" s="519"/>
      <c r="O110" s="502"/>
      <c r="P110" s="68"/>
    </row>
    <row r="111" spans="1:161" ht="65.25" customHeight="1">
      <c r="A111" s="715"/>
      <c r="B111" s="711" t="s">
        <v>256</v>
      </c>
      <c r="C111" s="633"/>
      <c r="D111" s="632"/>
      <c r="E111" s="190"/>
      <c r="F111" s="703"/>
      <c r="G111" s="632"/>
      <c r="H111" s="289"/>
      <c r="I111" s="633"/>
      <c r="J111" s="632"/>
      <c r="K111" s="289"/>
      <c r="L111" s="633"/>
      <c r="M111" s="632"/>
      <c r="N111" s="289"/>
      <c r="O111" s="502"/>
      <c r="P111" s="68"/>
    </row>
    <row r="112" spans="1:161" ht="65.25" customHeight="1">
      <c r="A112" s="715"/>
      <c r="B112" s="600" t="s">
        <v>257</v>
      </c>
      <c r="C112" s="633"/>
      <c r="D112" s="632"/>
      <c r="E112" s="190"/>
      <c r="F112" s="703"/>
      <c r="G112" s="632"/>
      <c r="H112" s="289"/>
      <c r="I112" s="633"/>
      <c r="J112" s="632"/>
      <c r="K112" s="289"/>
      <c r="L112" s="633"/>
      <c r="M112" s="632"/>
      <c r="N112" s="289"/>
      <c r="O112" s="502"/>
      <c r="P112" s="68"/>
    </row>
    <row r="113" spans="1:16" ht="65.25" customHeight="1">
      <c r="A113" s="68"/>
      <c r="B113" s="289" t="s">
        <v>258</v>
      </c>
      <c r="C113" s="633"/>
      <c r="D113" s="632"/>
      <c r="E113" s="190"/>
      <c r="F113" s="703"/>
      <c r="G113" s="632"/>
      <c r="H113" s="289"/>
      <c r="I113" s="633"/>
      <c r="J113" s="632"/>
      <c r="K113" s="289"/>
      <c r="L113" s="633"/>
      <c r="M113" s="632"/>
      <c r="N113" s="289"/>
      <c r="O113" s="502"/>
      <c r="P113" s="68"/>
    </row>
  </sheetData>
  <mergeCells count="6">
    <mergeCell ref="C1:E1"/>
    <mergeCell ref="C3:N3"/>
    <mergeCell ref="C5:E5"/>
    <mergeCell ref="F5:H5"/>
    <mergeCell ref="I5:K5"/>
    <mergeCell ref="L5:N5"/>
  </mergeCell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7.1640625" defaultRowHeight="12.75" customHeight="1" x14ac:dyDescent="0"/>
  <cols>
    <col min="1" max="1" width="50.5" customWidth="1"/>
    <col min="2" max="2" width="0.33203125" customWidth="1"/>
    <col min="3" max="38" width="1.83203125" customWidth="1"/>
  </cols>
  <sheetData>
    <row r="1" spans="1:38" ht="12" customHeight="1">
      <c r="A1" s="828" t="s">
        <v>346</v>
      </c>
      <c r="B1" s="97"/>
      <c r="C1" s="830" t="s">
        <v>347</v>
      </c>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2"/>
    </row>
    <row r="2" spans="1:38" ht="108" customHeight="1">
      <c r="A2" s="829"/>
      <c r="B2" s="92"/>
      <c r="C2" s="833" t="s">
        <v>348</v>
      </c>
      <c r="D2" s="834"/>
      <c r="E2" s="835"/>
      <c r="F2" s="833" t="s">
        <v>349</v>
      </c>
      <c r="G2" s="834"/>
      <c r="H2" s="835"/>
      <c r="I2" s="833" t="s">
        <v>350</v>
      </c>
      <c r="J2" s="834"/>
      <c r="K2" s="835"/>
      <c r="L2" s="833" t="s">
        <v>351</v>
      </c>
      <c r="M2" s="834"/>
      <c r="N2" s="835"/>
      <c r="O2" s="833" t="s">
        <v>352</v>
      </c>
      <c r="P2" s="834"/>
      <c r="Q2" s="835"/>
      <c r="R2" s="833" t="s">
        <v>353</v>
      </c>
      <c r="S2" s="834"/>
      <c r="T2" s="835"/>
      <c r="U2" s="833" t="s">
        <v>354</v>
      </c>
      <c r="V2" s="834"/>
      <c r="W2" s="835"/>
      <c r="X2" s="833" t="s">
        <v>355</v>
      </c>
      <c r="Y2" s="833"/>
      <c r="Z2" s="833"/>
      <c r="AA2" s="833" t="s">
        <v>356</v>
      </c>
      <c r="AB2" s="833"/>
      <c r="AC2" s="833"/>
      <c r="AD2" s="833" t="s">
        <v>357</v>
      </c>
      <c r="AE2" s="833"/>
      <c r="AF2" s="833"/>
      <c r="AG2" s="833" t="s">
        <v>358</v>
      </c>
      <c r="AH2" s="833"/>
      <c r="AI2" s="833"/>
      <c r="AJ2" s="833" t="s">
        <v>359</v>
      </c>
      <c r="AK2" s="834"/>
      <c r="AL2" s="835"/>
    </row>
    <row r="3" spans="1:38" ht="17.25" customHeight="1">
      <c r="A3" s="430" t="s">
        <v>69</v>
      </c>
      <c r="B3" s="34"/>
      <c r="C3" s="447"/>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row>
    <row r="4" spans="1:38" ht="29.25" customHeight="1">
      <c r="A4" s="527" t="s">
        <v>70</v>
      </c>
      <c r="B4" s="351"/>
      <c r="C4" s="127"/>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row>
    <row r="5" spans="1:38" ht="65.25" customHeight="1">
      <c r="A5" s="659" t="s">
        <v>72</v>
      </c>
      <c r="B5" s="276"/>
      <c r="C5" s="700"/>
      <c r="D5" s="700"/>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667"/>
    </row>
    <row r="6" spans="1:38" ht="65.25" customHeight="1">
      <c r="A6" s="659" t="s">
        <v>76</v>
      </c>
      <c r="B6" s="256"/>
      <c r="C6" s="667"/>
    </row>
    <row r="7" spans="1:38" ht="65.25" customHeight="1">
      <c r="A7" s="197" t="s">
        <v>78</v>
      </c>
      <c r="B7" s="510"/>
      <c r="C7" s="667"/>
    </row>
    <row r="8" spans="1:38" ht="65.25" customHeight="1">
      <c r="A8" s="329" t="s">
        <v>80</v>
      </c>
      <c r="B8" s="41"/>
      <c r="C8" s="667"/>
    </row>
    <row r="9" spans="1:38" ht="65.25" customHeight="1">
      <c r="A9" s="329" t="s">
        <v>338</v>
      </c>
      <c r="B9" s="41"/>
      <c r="C9" s="667"/>
    </row>
    <row r="10" spans="1:38" ht="65.25" customHeight="1">
      <c r="A10" s="329" t="s">
        <v>84</v>
      </c>
      <c r="B10" s="41"/>
      <c r="C10" s="667"/>
    </row>
    <row r="11" spans="1:38" ht="65.25" customHeight="1">
      <c r="A11" s="329" t="s">
        <v>86</v>
      </c>
      <c r="B11" s="41"/>
      <c r="C11" s="667"/>
    </row>
    <row r="12" spans="1:38" ht="65.25" customHeight="1">
      <c r="A12" s="329" t="s">
        <v>89</v>
      </c>
      <c r="B12" s="41"/>
      <c r="C12" s="667"/>
    </row>
    <row r="13" spans="1:38" ht="65.25" customHeight="1">
      <c r="A13" s="197" t="s">
        <v>360</v>
      </c>
      <c r="B13" s="41"/>
      <c r="C13" s="667"/>
    </row>
    <row r="14" spans="1:38" ht="65.25" customHeight="1">
      <c r="A14" s="197" t="s">
        <v>94</v>
      </c>
      <c r="B14" s="41"/>
      <c r="C14" s="667"/>
    </row>
    <row r="15" spans="1:38" ht="17.25" customHeight="1">
      <c r="A15" s="10" t="s">
        <v>95</v>
      </c>
      <c r="B15" s="284"/>
      <c r="C15" s="316"/>
      <c r="D15" s="473"/>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row>
    <row r="16" spans="1:38" ht="29.25" customHeight="1">
      <c r="A16" s="219" t="s">
        <v>96</v>
      </c>
      <c r="B16" s="65"/>
      <c r="C16" s="53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row>
    <row r="17" spans="1:3" ht="65.25" customHeight="1">
      <c r="A17" s="197" t="s">
        <v>98</v>
      </c>
      <c r="B17" s="637"/>
      <c r="C17" s="667"/>
    </row>
    <row r="18" spans="1:3" ht="65.25" customHeight="1">
      <c r="A18" s="197" t="s">
        <v>101</v>
      </c>
      <c r="B18" s="637"/>
      <c r="C18" s="667"/>
    </row>
    <row r="19" spans="1:3" ht="65.25" customHeight="1">
      <c r="A19" s="329" t="s">
        <v>103</v>
      </c>
      <c r="B19" s="637"/>
      <c r="C19" s="667"/>
    </row>
    <row r="20" spans="1:3" ht="65.25" customHeight="1">
      <c r="A20" s="329" t="s">
        <v>105</v>
      </c>
      <c r="B20" s="637"/>
      <c r="C20" s="667"/>
    </row>
    <row r="21" spans="1:3" ht="65.25" customHeight="1">
      <c r="A21" s="329" t="s">
        <v>107</v>
      </c>
      <c r="B21" s="637"/>
      <c r="C21" s="667"/>
    </row>
    <row r="22" spans="1:3" ht="65.25" customHeight="1">
      <c r="A22" s="329" t="s">
        <v>109</v>
      </c>
      <c r="B22" s="637"/>
      <c r="C22" s="667"/>
    </row>
    <row r="23" spans="1:3" ht="29.25" customHeight="1">
      <c r="A23" s="133" t="s">
        <v>110</v>
      </c>
      <c r="B23" s="637"/>
      <c r="C23" s="667"/>
    </row>
    <row r="24" spans="1:3" ht="65.25" customHeight="1">
      <c r="A24" s="659" t="s">
        <v>112</v>
      </c>
      <c r="B24" s="637"/>
      <c r="C24" s="667"/>
    </row>
    <row r="25" spans="1:3" ht="65.25" customHeight="1">
      <c r="A25" s="197" t="s">
        <v>114</v>
      </c>
      <c r="B25" s="637"/>
      <c r="C25" s="667"/>
    </row>
    <row r="26" spans="1:3" ht="65.25" customHeight="1">
      <c r="A26" s="329" t="s">
        <v>116</v>
      </c>
      <c r="B26" s="443"/>
      <c r="C26" s="667"/>
    </row>
    <row r="27" spans="1:3" ht="65.25" customHeight="1">
      <c r="A27" s="197" t="s">
        <v>118</v>
      </c>
      <c r="B27" s="443"/>
      <c r="C27" s="667"/>
    </row>
    <row r="28" spans="1:3" ht="65.25" customHeight="1">
      <c r="A28" s="197" t="s">
        <v>314</v>
      </c>
      <c r="B28" s="443"/>
      <c r="C28" s="667"/>
    </row>
    <row r="29" spans="1:3" ht="65.25" customHeight="1">
      <c r="A29" s="197" t="s">
        <v>122</v>
      </c>
      <c r="B29" s="443"/>
      <c r="C29" s="667"/>
    </row>
    <row r="30" spans="1:3" ht="65.25" customHeight="1">
      <c r="A30" s="329" t="s">
        <v>124</v>
      </c>
      <c r="B30" s="443"/>
      <c r="C30" s="667"/>
    </row>
    <row r="31" spans="1:3" ht="65.25" customHeight="1">
      <c r="A31" s="329" t="s">
        <v>126</v>
      </c>
      <c r="B31" s="443"/>
      <c r="C31" s="667"/>
    </row>
    <row r="32" spans="1:3" ht="65.25" customHeight="1">
      <c r="A32" s="329" t="s">
        <v>128</v>
      </c>
      <c r="B32" s="443"/>
      <c r="C32" s="667"/>
    </row>
    <row r="33" spans="1:38" ht="29.25" customHeight="1">
      <c r="A33" s="133" t="s">
        <v>129</v>
      </c>
      <c r="B33" s="637"/>
      <c r="C33" s="667"/>
    </row>
    <row r="34" spans="1:38" ht="65.25" customHeight="1">
      <c r="A34" s="329" t="s">
        <v>131</v>
      </c>
      <c r="B34" s="510"/>
      <c r="C34" s="667"/>
    </row>
    <row r="35" spans="1:38" ht="65.25" customHeight="1">
      <c r="A35" s="329" t="s">
        <v>133</v>
      </c>
      <c r="B35" s="41"/>
      <c r="C35" s="667"/>
    </row>
    <row r="36" spans="1:38" ht="65.25" customHeight="1">
      <c r="A36" s="329" t="s">
        <v>135</v>
      </c>
      <c r="B36" s="41"/>
      <c r="C36" s="667"/>
    </row>
    <row r="37" spans="1:38" ht="65.25" customHeight="1">
      <c r="A37" s="329" t="s">
        <v>137</v>
      </c>
      <c r="B37" s="41"/>
      <c r="C37" s="667"/>
    </row>
    <row r="38" spans="1:38" ht="65.25" customHeight="1">
      <c r="A38" s="329" t="s">
        <v>139</v>
      </c>
      <c r="B38" s="41"/>
      <c r="C38" s="667"/>
    </row>
    <row r="39" spans="1:38" ht="29.25" customHeight="1">
      <c r="A39" s="219" t="s">
        <v>140</v>
      </c>
      <c r="B39" s="65"/>
      <c r="C39" s="53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row>
    <row r="40" spans="1:38" ht="65.25" customHeight="1">
      <c r="A40" s="329" t="s">
        <v>142</v>
      </c>
      <c r="B40" s="637"/>
      <c r="C40" s="667"/>
    </row>
    <row r="41" spans="1:38" ht="65.25" customHeight="1">
      <c r="A41" s="329" t="s">
        <v>144</v>
      </c>
      <c r="B41" s="637"/>
      <c r="C41" s="667"/>
    </row>
    <row r="42" spans="1:38" ht="65.25" customHeight="1">
      <c r="A42" s="329" t="s">
        <v>146</v>
      </c>
      <c r="B42" s="637"/>
      <c r="C42" s="667"/>
    </row>
    <row r="43" spans="1:38" ht="65.25" customHeight="1">
      <c r="A43" s="329" t="s">
        <v>148</v>
      </c>
      <c r="B43" s="637"/>
      <c r="C43" s="667"/>
    </row>
    <row r="44" spans="1:38" ht="17.25" customHeight="1">
      <c r="A44" s="360" t="s">
        <v>149</v>
      </c>
      <c r="B44" s="695"/>
      <c r="C44" s="366"/>
      <c r="D44" s="705"/>
      <c r="E44" s="705"/>
      <c r="F44" s="705"/>
      <c r="G44" s="705"/>
      <c r="H44" s="705"/>
      <c r="I44" s="705"/>
      <c r="J44" s="705"/>
      <c r="K44" s="705"/>
      <c r="L44" s="705"/>
      <c r="M44" s="705"/>
      <c r="N44" s="705"/>
      <c r="O44" s="705"/>
      <c r="P44" s="705"/>
      <c r="Q44" s="705"/>
      <c r="R44" s="705"/>
      <c r="S44" s="705"/>
      <c r="T44" s="705"/>
      <c r="U44" s="705"/>
      <c r="V44" s="705"/>
      <c r="W44" s="705"/>
      <c r="X44" s="705"/>
      <c r="Y44" s="705"/>
      <c r="Z44" s="705"/>
      <c r="AA44" s="705"/>
      <c r="AB44" s="705"/>
      <c r="AC44" s="705"/>
      <c r="AD44" s="705"/>
      <c r="AE44" s="705"/>
      <c r="AF44" s="705"/>
      <c r="AG44" s="705"/>
      <c r="AH44" s="705"/>
      <c r="AI44" s="705"/>
      <c r="AJ44" s="705"/>
      <c r="AK44" s="705"/>
      <c r="AL44" s="705"/>
    </row>
    <row r="45" spans="1:38" ht="29.25" customHeight="1">
      <c r="A45" s="411" t="s">
        <v>150</v>
      </c>
      <c r="B45" s="243"/>
      <c r="C45" s="127"/>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row>
    <row r="46" spans="1:38" ht="65.25" customHeight="1">
      <c r="A46" s="659" t="s">
        <v>152</v>
      </c>
      <c r="B46" s="510"/>
      <c r="C46" s="667"/>
    </row>
    <row r="47" spans="1:38" ht="65.25" customHeight="1">
      <c r="A47" s="659" t="s">
        <v>154</v>
      </c>
      <c r="B47" s="41"/>
      <c r="C47" s="667"/>
    </row>
    <row r="48" spans="1:38" ht="65.25" customHeight="1">
      <c r="A48" s="659" t="s">
        <v>156</v>
      </c>
      <c r="B48" s="41"/>
      <c r="C48" s="667"/>
    </row>
    <row r="49" spans="1:38" ht="65.25" customHeight="1">
      <c r="A49" s="659" t="s">
        <v>158</v>
      </c>
      <c r="B49" s="41"/>
      <c r="C49" s="667"/>
    </row>
    <row r="50" spans="1:38" ht="65.25" customHeight="1">
      <c r="A50" s="659" t="s">
        <v>160</v>
      </c>
      <c r="B50" s="41"/>
      <c r="C50" s="667"/>
    </row>
    <row r="51" spans="1:38" ht="65.25" customHeight="1">
      <c r="A51" s="659" t="s">
        <v>162</v>
      </c>
      <c r="B51" s="41"/>
      <c r="C51" s="667"/>
    </row>
    <row r="52" spans="1:38" ht="65.25" customHeight="1">
      <c r="A52" s="329" t="s">
        <v>164</v>
      </c>
      <c r="B52" s="41"/>
      <c r="C52" s="667"/>
    </row>
    <row r="53" spans="1:38" ht="36" customHeight="1">
      <c r="A53" s="565" t="s">
        <v>165</v>
      </c>
      <c r="B53" s="276"/>
      <c r="C53" s="667"/>
    </row>
    <row r="54" spans="1:38" ht="65.25" customHeight="1">
      <c r="A54" s="659" t="s">
        <v>167</v>
      </c>
      <c r="B54" s="510"/>
      <c r="C54" s="667"/>
    </row>
    <row r="55" spans="1:38" ht="65.25" customHeight="1">
      <c r="A55" s="659" t="s">
        <v>169</v>
      </c>
      <c r="B55" s="41"/>
      <c r="C55" s="667"/>
    </row>
    <row r="56" spans="1:38" ht="65.25" customHeight="1">
      <c r="A56" s="329" t="s">
        <v>171</v>
      </c>
      <c r="B56" s="41"/>
      <c r="C56" s="667"/>
    </row>
    <row r="57" spans="1:38" ht="65.25" customHeight="1">
      <c r="A57" s="329" t="s">
        <v>173</v>
      </c>
      <c r="B57" s="41"/>
      <c r="C57" s="667"/>
    </row>
    <row r="58" spans="1:38" ht="65.25" customHeight="1">
      <c r="A58" s="329" t="s">
        <v>175</v>
      </c>
      <c r="B58" s="41"/>
      <c r="C58" s="667"/>
    </row>
    <row r="59" spans="1:38" ht="17.25" customHeight="1">
      <c r="A59" s="56" t="s">
        <v>176</v>
      </c>
      <c r="B59" s="262"/>
      <c r="C59" s="17"/>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row>
    <row r="60" spans="1:38" ht="29.25" customHeight="1">
      <c r="A60" s="339" t="s">
        <v>177</v>
      </c>
      <c r="B60" s="294"/>
      <c r="C60" s="13"/>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row>
    <row r="61" spans="1:38" ht="65.25" customHeight="1">
      <c r="A61" s="659" t="s">
        <v>179</v>
      </c>
      <c r="B61" s="41"/>
      <c r="C61" s="667"/>
    </row>
    <row r="62" spans="1:38" ht="65.25" customHeight="1">
      <c r="A62" s="659" t="s">
        <v>181</v>
      </c>
      <c r="B62" s="41"/>
      <c r="C62" s="667"/>
    </row>
    <row r="63" spans="1:38" ht="65.25" customHeight="1">
      <c r="A63" s="659" t="s">
        <v>183</v>
      </c>
      <c r="B63" s="41"/>
      <c r="C63" s="667"/>
    </row>
    <row r="64" spans="1:38" ht="65.25" customHeight="1">
      <c r="A64" s="329" t="s">
        <v>185</v>
      </c>
      <c r="B64" s="41"/>
      <c r="C64" s="667"/>
    </row>
    <row r="65" spans="1:38" ht="17.25" customHeight="1">
      <c r="A65" s="80" t="s">
        <v>186</v>
      </c>
      <c r="B65" s="412"/>
      <c r="C65" s="567"/>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row>
    <row r="66" spans="1:38" ht="29.25" customHeight="1">
      <c r="A66" s="51" t="s">
        <v>187</v>
      </c>
      <c r="B66" s="184"/>
      <c r="C66" s="249"/>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row>
    <row r="67" spans="1:38" ht="65.25" customHeight="1">
      <c r="A67" s="659" t="s">
        <v>189</v>
      </c>
      <c r="B67" s="510"/>
      <c r="C67" s="667"/>
    </row>
    <row r="68" spans="1:38" ht="65.25" customHeight="1">
      <c r="A68" s="659" t="s">
        <v>361</v>
      </c>
      <c r="B68" s="41"/>
      <c r="C68" s="667"/>
    </row>
    <row r="69" spans="1:38" ht="65.25" customHeight="1">
      <c r="A69" s="329" t="s">
        <v>193</v>
      </c>
      <c r="B69" s="41"/>
      <c r="C69" s="667"/>
    </row>
    <row r="70" spans="1:38" ht="65.25" customHeight="1">
      <c r="A70" s="329" t="s">
        <v>195</v>
      </c>
      <c r="B70" s="41"/>
      <c r="C70" s="667"/>
    </row>
    <row r="71" spans="1:38" ht="65.25" customHeight="1">
      <c r="A71" s="329" t="s">
        <v>197</v>
      </c>
      <c r="B71" s="41"/>
      <c r="C71" s="667"/>
    </row>
    <row r="72" spans="1:38" ht="65.25" customHeight="1">
      <c r="A72" s="329" t="s">
        <v>318</v>
      </c>
      <c r="B72" s="41"/>
      <c r="C72" s="667"/>
    </row>
    <row r="73" spans="1:38" ht="65.25" customHeight="1">
      <c r="A73" s="329" t="s">
        <v>201</v>
      </c>
      <c r="B73" s="41"/>
      <c r="C73" s="667"/>
    </row>
    <row r="74" spans="1:38" ht="29.25" customHeight="1">
      <c r="A74" s="93" t="s">
        <v>202</v>
      </c>
      <c r="B74" s="276"/>
      <c r="C74" s="667"/>
    </row>
    <row r="75" spans="1:38" ht="65.25" customHeight="1">
      <c r="A75" s="659" t="s">
        <v>204</v>
      </c>
      <c r="B75" s="510"/>
      <c r="C75" s="667"/>
    </row>
    <row r="76" spans="1:38" ht="65.25" customHeight="1">
      <c r="A76" s="659" t="s">
        <v>206</v>
      </c>
      <c r="B76" s="41"/>
      <c r="C76" s="667"/>
    </row>
    <row r="77" spans="1:38" ht="65.25" customHeight="1">
      <c r="A77" s="329" t="s">
        <v>208</v>
      </c>
      <c r="B77" s="41"/>
      <c r="C77" s="667"/>
    </row>
    <row r="78" spans="1:38" ht="65.25" customHeight="1">
      <c r="A78" s="329" t="s">
        <v>210</v>
      </c>
      <c r="B78" s="41"/>
      <c r="C78" s="667"/>
    </row>
    <row r="79" spans="1:38" ht="29.25" customHeight="1">
      <c r="A79" s="93" t="s">
        <v>211</v>
      </c>
      <c r="B79" s="276"/>
      <c r="C79" s="667"/>
    </row>
    <row r="80" spans="1:38" ht="65.25" customHeight="1">
      <c r="A80" s="329" t="s">
        <v>213</v>
      </c>
      <c r="B80" s="510"/>
      <c r="C80" s="667"/>
    </row>
    <row r="81" spans="1:38" ht="65.25" customHeight="1">
      <c r="A81" s="329" t="s">
        <v>215</v>
      </c>
      <c r="B81" s="41"/>
      <c r="C81" s="667"/>
    </row>
    <row r="82" spans="1:38" ht="65.25" customHeight="1">
      <c r="A82" s="329" t="s">
        <v>217</v>
      </c>
      <c r="B82" s="41"/>
      <c r="C82" s="667"/>
    </row>
    <row r="83" spans="1:38" ht="17.25" customHeight="1">
      <c r="A83" s="360" t="s">
        <v>362</v>
      </c>
      <c r="B83" s="635"/>
      <c r="C83" s="366"/>
      <c r="D83" s="705"/>
      <c r="E83" s="705"/>
      <c r="F83" s="705"/>
      <c r="G83" s="705"/>
      <c r="H83" s="705"/>
      <c r="I83" s="705"/>
      <c r="J83" s="705"/>
      <c r="K83" s="705"/>
      <c r="L83" s="705"/>
      <c r="M83" s="705"/>
      <c r="N83" s="705"/>
      <c r="O83" s="705"/>
      <c r="P83" s="705"/>
      <c r="Q83" s="705"/>
      <c r="R83" s="705"/>
      <c r="S83" s="705"/>
      <c r="T83" s="705"/>
      <c r="U83" s="705"/>
      <c r="V83" s="705"/>
      <c r="W83" s="705"/>
      <c r="X83" s="705"/>
      <c r="Y83" s="705"/>
      <c r="Z83" s="705"/>
      <c r="AA83" s="705"/>
      <c r="AB83" s="705"/>
      <c r="AC83" s="705"/>
      <c r="AD83" s="705"/>
      <c r="AE83" s="705"/>
      <c r="AF83" s="705"/>
      <c r="AG83" s="705"/>
      <c r="AH83" s="705"/>
      <c r="AI83" s="705"/>
      <c r="AJ83" s="705"/>
      <c r="AK83" s="705"/>
      <c r="AL83" s="705"/>
    </row>
    <row r="84" spans="1:38" ht="29.25" customHeight="1">
      <c r="A84" s="411" t="s">
        <v>218</v>
      </c>
      <c r="B84" s="243"/>
      <c r="C84" s="127"/>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6"/>
      <c r="AL84" s="346"/>
    </row>
    <row r="85" spans="1:38" ht="65.25" customHeight="1">
      <c r="A85" s="659" t="s">
        <v>220</v>
      </c>
      <c r="B85" s="510"/>
      <c r="C85" s="667"/>
    </row>
    <row r="86" spans="1:38" ht="65.25" customHeight="1">
      <c r="A86" s="659" t="s">
        <v>222</v>
      </c>
      <c r="B86" s="41"/>
      <c r="C86" s="667"/>
    </row>
    <row r="87" spans="1:38" ht="65.25" customHeight="1">
      <c r="A87" s="659" t="s">
        <v>224</v>
      </c>
      <c r="B87" s="41"/>
      <c r="C87" s="667"/>
    </row>
    <row r="88" spans="1:38" ht="65.25" customHeight="1">
      <c r="A88" s="659" t="s">
        <v>226</v>
      </c>
      <c r="B88" s="41"/>
      <c r="C88" s="667"/>
    </row>
    <row r="89" spans="1:38" ht="65.25" customHeight="1">
      <c r="A89" s="659" t="s">
        <v>228</v>
      </c>
      <c r="B89" s="41"/>
      <c r="C89" s="667"/>
    </row>
    <row r="90" spans="1:38" ht="65.25" customHeight="1">
      <c r="A90" s="329" t="s">
        <v>230</v>
      </c>
      <c r="B90" s="41"/>
      <c r="C90" s="667"/>
    </row>
    <row r="91" spans="1:38" ht="65.25" customHeight="1">
      <c r="A91" s="329" t="s">
        <v>232</v>
      </c>
      <c r="B91" s="41"/>
      <c r="C91" s="667"/>
    </row>
    <row r="92" spans="1:38" ht="17.25" customHeight="1">
      <c r="A92" s="356" t="s">
        <v>233</v>
      </c>
      <c r="B92" s="501"/>
      <c r="C92" s="545"/>
      <c r="D92" s="311"/>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311"/>
      <c r="AK92" s="311"/>
      <c r="AL92" s="311"/>
    </row>
    <row r="93" spans="1:38" ht="29.25" customHeight="1">
      <c r="A93" s="339" t="s">
        <v>234</v>
      </c>
      <c r="B93" s="294"/>
      <c r="C93" s="13"/>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row>
    <row r="94" spans="1:38" ht="65.25" customHeight="1">
      <c r="A94" s="659" t="s">
        <v>236</v>
      </c>
      <c r="B94" s="41"/>
      <c r="C94" s="667"/>
    </row>
    <row r="95" spans="1:38" ht="65.25" customHeight="1">
      <c r="A95" s="659" t="s">
        <v>238</v>
      </c>
      <c r="B95" s="41"/>
      <c r="C95" s="667"/>
    </row>
    <row r="96" spans="1:38" ht="17.25" customHeight="1">
      <c r="A96" s="75" t="s">
        <v>239</v>
      </c>
      <c r="B96" s="300"/>
      <c r="C96" s="138"/>
      <c r="D96" s="391"/>
      <c r="E96" s="391"/>
      <c r="F96" s="391"/>
      <c r="G96" s="391"/>
      <c r="H96" s="391"/>
      <c r="I96" s="391"/>
      <c r="J96" s="391"/>
      <c r="K96" s="391"/>
      <c r="L96" s="391"/>
      <c r="M96" s="391"/>
      <c r="N96" s="391"/>
      <c r="O96" s="391"/>
      <c r="P96" s="391"/>
      <c r="Q96" s="391"/>
      <c r="R96" s="391"/>
      <c r="S96" s="391"/>
      <c r="T96" s="391"/>
      <c r="U96" s="391"/>
      <c r="V96" s="391"/>
      <c r="W96" s="391"/>
      <c r="X96" s="391"/>
      <c r="Y96" s="391"/>
      <c r="Z96" s="391"/>
      <c r="AA96" s="391"/>
      <c r="AB96" s="391"/>
      <c r="AC96" s="391"/>
      <c r="AD96" s="391"/>
      <c r="AE96" s="391"/>
      <c r="AF96" s="391"/>
      <c r="AG96" s="391"/>
      <c r="AH96" s="391"/>
      <c r="AI96" s="391"/>
      <c r="AJ96" s="391"/>
      <c r="AK96" s="391"/>
      <c r="AL96" s="391"/>
    </row>
    <row r="97" spans="1:38" ht="29.25" customHeight="1">
      <c r="A97" s="203" t="s">
        <v>240</v>
      </c>
      <c r="B97" s="336"/>
      <c r="C97" s="50"/>
      <c r="D97" s="417"/>
      <c r="E97" s="417"/>
      <c r="F97" s="417"/>
      <c r="G97" s="417"/>
      <c r="H97" s="417"/>
      <c r="I97" s="417"/>
      <c r="J97" s="417"/>
      <c r="K97" s="417"/>
      <c r="L97" s="417"/>
      <c r="M97" s="417"/>
      <c r="N97" s="417"/>
      <c r="O97" s="417"/>
      <c r="P97" s="417"/>
      <c r="Q97" s="417"/>
      <c r="R97" s="417"/>
      <c r="S97" s="417"/>
      <c r="T97" s="417"/>
      <c r="U97" s="417"/>
      <c r="V97" s="417"/>
      <c r="W97" s="417"/>
      <c r="X97" s="417"/>
      <c r="Y97" s="417"/>
      <c r="Z97" s="417"/>
      <c r="AA97" s="417"/>
      <c r="AB97" s="417"/>
      <c r="AC97" s="417"/>
      <c r="AD97" s="417"/>
      <c r="AE97" s="417"/>
      <c r="AF97" s="417"/>
      <c r="AG97" s="417"/>
      <c r="AH97" s="417"/>
      <c r="AI97" s="417"/>
      <c r="AJ97" s="417"/>
      <c r="AK97" s="417"/>
      <c r="AL97" s="417"/>
    </row>
    <row r="98" spans="1:38" ht="65.25" customHeight="1">
      <c r="A98" s="659" t="s">
        <v>242</v>
      </c>
      <c r="B98" s="41"/>
      <c r="C98" s="667"/>
    </row>
    <row r="99" spans="1:38" ht="65.25" customHeight="1">
      <c r="A99" s="329" t="s">
        <v>244</v>
      </c>
      <c r="B99" s="41"/>
      <c r="C99" s="667"/>
    </row>
    <row r="100" spans="1:38" ht="65.25" customHeight="1">
      <c r="A100" s="329" t="s">
        <v>246</v>
      </c>
      <c r="B100" s="41"/>
      <c r="C100" s="667"/>
    </row>
    <row r="101" spans="1:38" ht="17.25" customHeight="1">
      <c r="A101" s="275" t="s">
        <v>247</v>
      </c>
      <c r="B101" s="66"/>
      <c r="C101" s="546"/>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row>
    <row r="102" spans="1:38" ht="29.25" customHeight="1">
      <c r="A102" s="51" t="s">
        <v>248</v>
      </c>
      <c r="B102" s="542"/>
      <c r="C102" s="249"/>
      <c r="D102" s="357"/>
      <c r="E102" s="357"/>
      <c r="F102" s="357"/>
      <c r="G102" s="357"/>
      <c r="H102" s="357"/>
      <c r="I102" s="357"/>
      <c r="J102" s="357"/>
      <c r="K102" s="357"/>
      <c r="L102" s="357"/>
      <c r="M102" s="357"/>
      <c r="N102" s="357"/>
      <c r="O102" s="357"/>
      <c r="P102" s="357"/>
      <c r="Q102" s="357"/>
      <c r="R102" s="357"/>
      <c r="S102" s="357"/>
      <c r="T102" s="357"/>
      <c r="U102" s="357"/>
      <c r="V102" s="357"/>
      <c r="W102" s="357"/>
      <c r="X102" s="357"/>
      <c r="Y102" s="357"/>
      <c r="Z102" s="357"/>
      <c r="AA102" s="357"/>
      <c r="AB102" s="357"/>
      <c r="AC102" s="357"/>
      <c r="AD102" s="357"/>
      <c r="AE102" s="357"/>
      <c r="AF102" s="357"/>
      <c r="AG102" s="357"/>
      <c r="AH102" s="357"/>
      <c r="AI102" s="357"/>
      <c r="AJ102" s="357"/>
      <c r="AK102" s="357"/>
      <c r="AL102" s="357"/>
    </row>
    <row r="103" spans="1:38" ht="65.25" customHeight="1">
      <c r="A103" s="659" t="s">
        <v>250</v>
      </c>
      <c r="B103" s="41"/>
      <c r="C103" s="667"/>
    </row>
    <row r="104" spans="1:38" ht="65.25" customHeight="1">
      <c r="A104" s="659" t="s">
        <v>252</v>
      </c>
      <c r="B104" s="41"/>
      <c r="C104" s="667"/>
    </row>
    <row r="105" spans="1:38" ht="65.25" customHeight="1">
      <c r="A105" s="329" t="s">
        <v>255</v>
      </c>
      <c r="B105" s="41"/>
      <c r="C105" s="667"/>
    </row>
    <row r="106" spans="1:38" ht="17.25" customHeight="1">
      <c r="A106" s="710"/>
      <c r="B106" s="661"/>
      <c r="C106" s="546"/>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row>
    <row r="107" spans="1:38" ht="29.25" customHeight="1">
      <c r="A107" s="625"/>
      <c r="B107" s="419"/>
      <c r="C107" s="58"/>
      <c r="D107" s="319"/>
      <c r="E107" s="319"/>
      <c r="F107" s="319"/>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s="319"/>
      <c r="AC107" s="319"/>
      <c r="AD107" s="319"/>
      <c r="AE107" s="319"/>
      <c r="AF107" s="319"/>
      <c r="AG107" s="319"/>
      <c r="AH107" s="319"/>
      <c r="AI107" s="319"/>
      <c r="AJ107" s="319"/>
      <c r="AK107" s="319"/>
      <c r="AL107" s="319"/>
    </row>
    <row r="108" spans="1:38" ht="65.25" customHeight="1">
      <c r="A108" s="370" t="s">
        <v>363</v>
      </c>
      <c r="B108" s="276"/>
      <c r="C108" s="667"/>
    </row>
    <row r="109" spans="1:38" ht="65.25" customHeight="1">
      <c r="A109" s="587" t="s">
        <v>257</v>
      </c>
      <c r="B109" s="510"/>
      <c r="C109" s="667"/>
    </row>
    <row r="110" spans="1:38" ht="65.25" customHeight="1">
      <c r="A110" s="152" t="s">
        <v>258</v>
      </c>
      <c r="B110" s="465"/>
      <c r="C110" s="667"/>
    </row>
  </sheetData>
  <mergeCells count="14">
    <mergeCell ref="A1:A2"/>
    <mergeCell ref="C1:AL1"/>
    <mergeCell ref="C2:E2"/>
    <mergeCell ref="F2:H2"/>
    <mergeCell ref="I2:K2"/>
    <mergeCell ref="L2:N2"/>
    <mergeCell ref="O2:Q2"/>
    <mergeCell ref="R2:T2"/>
    <mergeCell ref="U2:W2"/>
    <mergeCell ref="X2:Z2"/>
    <mergeCell ref="AA2:AC2"/>
    <mergeCell ref="AD2:AF2"/>
    <mergeCell ref="AG2:AI2"/>
    <mergeCell ref="AJ2:AL2"/>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7.1640625" defaultRowHeight="12.75" customHeight="1" x14ac:dyDescent="0"/>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7"/>
  <sheetViews>
    <sheetView workbookViewId="0"/>
  </sheetViews>
  <sheetFormatPr baseColWidth="10" defaultColWidth="17.1640625" defaultRowHeight="12.75" customHeight="1" x14ac:dyDescent="0"/>
  <cols>
    <col min="1" max="1" width="8.5" customWidth="1"/>
    <col min="2" max="2" width="44.33203125" customWidth="1"/>
    <col min="3" max="6" width="10" customWidth="1"/>
    <col min="7" max="16" width="7.83203125" customWidth="1"/>
    <col min="17" max="17" width="4.5" customWidth="1"/>
    <col min="18" max="33" width="7.83203125" customWidth="1"/>
  </cols>
  <sheetData>
    <row r="1" spans="1:33" ht="12">
      <c r="B1" s="68" t="s">
        <v>259</v>
      </c>
      <c r="C1" s="68"/>
      <c r="D1" s="573" t="e">
        <f>MAX(D12:D112)</f>
        <v>#REF!</v>
      </c>
      <c r="E1" s="573" t="e">
        <f>MAX(E12:E112)</f>
        <v>#REF!</v>
      </c>
      <c r="F1" s="24" t="e">
        <f>MAX(F12:F112)</f>
        <v>#REF!</v>
      </c>
      <c r="G1" s="610"/>
    </row>
    <row r="2" spans="1:33" ht="12">
      <c r="B2" s="68" t="s">
        <v>260</v>
      </c>
      <c r="C2" s="68"/>
      <c r="D2" s="573" t="e">
        <f>MIN(D12:D112)</f>
        <v>#REF!</v>
      </c>
      <c r="E2" s="573" t="e">
        <f>MIN(E12:E112)</f>
        <v>#REF!</v>
      </c>
      <c r="F2" s="24" t="e">
        <f>MIN(F12:F112)</f>
        <v>#REF!</v>
      </c>
      <c r="G2" s="610"/>
    </row>
    <row r="3" spans="1:33" ht="12">
      <c r="B3" s="68" t="s">
        <v>261</v>
      </c>
      <c r="C3" s="373">
        <f>AVERAGE(C12:C21,C24:C29,C31:C39,C41:C45,C47:C50,C53:C59,C61:C65,C68:C71,C74:C80,C82:C85,C87:C89,C91,C97,C101:C102,C105:C107,C110:C112)</f>
        <v>0.5193778684344722</v>
      </c>
      <c r="D3" s="573">
        <f>AVERAGE(D12:D21,D24:D29,D31:D39,D41:D45,D47:D50,D53:D59,D61:D65,D68:D71,D74:D80,D82:D85,D87:D89,D91,D97,D101:D102,D105:D107,D110:D112)</f>
        <v>3.3298494899275406</v>
      </c>
      <c r="E3" s="573">
        <f>AVERAGE(E12:E21,E24:E29,E31:E39,E41:E45,E47:E50,E53:E59,E61:E65,E68:E71,E74:E80,E82:E85,E87:E89,E91,E97,E101:E102,E105:E107,E110:E112)</f>
        <v>4.8946216216216234</v>
      </c>
      <c r="F3" s="24">
        <f>AVERAGE(F12:F21,F24:F29,F31:F39,F41:F45,F47:F50,F53:F59,F61:F65,F68:F71,F74:F80,F82:F85,F87:F89,F91,F97,F101:F102,F105:F107,F110:F112)</f>
        <v>0.30942735188018206</v>
      </c>
      <c r="G3" s="19"/>
      <c r="H3" s="579"/>
      <c r="I3" s="222"/>
      <c r="J3" s="579"/>
      <c r="K3" s="222"/>
      <c r="L3" s="579"/>
      <c r="M3" s="222"/>
      <c r="N3" s="579"/>
      <c r="O3" s="222"/>
      <c r="P3" s="579"/>
      <c r="Q3" s="610"/>
      <c r="R3" s="376"/>
      <c r="S3" s="376"/>
      <c r="T3" s="376"/>
      <c r="U3" s="376"/>
      <c r="V3" s="152"/>
      <c r="W3" s="152"/>
      <c r="X3" s="152"/>
      <c r="Y3" s="152"/>
      <c r="Z3" s="152"/>
      <c r="AA3" s="152"/>
      <c r="AB3" s="152"/>
      <c r="AC3" s="152"/>
      <c r="AD3" s="152"/>
      <c r="AE3" s="152"/>
      <c r="AF3" s="152"/>
      <c r="AG3" s="152"/>
    </row>
    <row r="4" spans="1:33" ht="12">
      <c r="B4" s="68" t="s">
        <v>262</v>
      </c>
      <c r="C4" s="373">
        <f>STDEV(C12:C21,C24:C29,C31:C39,C41:C45,C47:C50,C53:C59,C61:C65,C68:C71,C74:C80,C82:C85,C87:C89,C91,C97,C101:C102,C105:C107,C110:C112)</f>
        <v>0.12824345182957106</v>
      </c>
      <c r="D4" s="573">
        <f>STDEV(D12:D21,D24:D29,D31:D39,D41:D45,D47:D50,D53:D59,D61:D65,D68:D71,D74:D80,D82:D85,D87:D89,D91,D97,D101:D102,D105:D107,D110:D112)</f>
        <v>0.44619901357843095</v>
      </c>
      <c r="E4" s="573">
        <f>STDEV(E12:E21,E24:E29,E31:E39,E41:E45,E47:E50,E53:E59,E61:E65,E68:E71,E74:E80,E82:E85,E87:E89,E91,E97,E101:E102,E105:E107,E110:E112)</f>
        <v>1.4826622732478205</v>
      </c>
      <c r="F4" s="24">
        <f>STDEV(F12:F21,F24:F29,F31:F39,F41:F45,F47:F50,F53:F59,F61:F65,F68:F71,F74:F80,F82:F85,F87:F89,F91,F97,F101:F102,F105:F107,F110:F112)</f>
        <v>0.12359509943553861</v>
      </c>
      <c r="G4" s="19"/>
      <c r="H4" s="579"/>
      <c r="I4" s="222"/>
      <c r="J4" s="579"/>
      <c r="K4" s="222"/>
      <c r="L4" s="579"/>
      <c r="M4" s="222"/>
      <c r="N4" s="579"/>
      <c r="O4" s="222"/>
      <c r="P4" s="579"/>
      <c r="Q4" s="610"/>
      <c r="R4" s="376"/>
      <c r="S4" s="376"/>
      <c r="T4" s="376"/>
      <c r="U4" s="376"/>
      <c r="V4" s="152"/>
      <c r="W4" s="152"/>
      <c r="X4" s="152"/>
      <c r="Y4" s="152"/>
      <c r="Z4" s="152"/>
      <c r="AA4" s="152"/>
      <c r="AB4" s="152"/>
      <c r="AC4" s="152"/>
      <c r="AD4" s="152"/>
      <c r="AE4" s="152"/>
      <c r="AF4" s="152"/>
      <c r="AG4" s="152"/>
    </row>
    <row r="5" spans="1:33" ht="12">
      <c r="B5" s="68" t="s">
        <v>263</v>
      </c>
      <c r="C5" s="373"/>
      <c r="D5" s="46">
        <f>D3+D4</f>
        <v>3.7760485035059714</v>
      </c>
      <c r="E5" s="46">
        <f>E3+E4</f>
        <v>6.3772838948694437</v>
      </c>
      <c r="F5" s="254">
        <f>F3+F4</f>
        <v>0.43302245131572065</v>
      </c>
      <c r="G5" s="19"/>
      <c r="H5" s="579"/>
      <c r="I5" s="222"/>
      <c r="J5" s="579"/>
      <c r="K5" s="222"/>
      <c r="L5" s="579"/>
      <c r="M5" s="222"/>
      <c r="N5" s="579"/>
      <c r="O5" s="222"/>
      <c r="P5" s="579"/>
      <c r="Q5" s="610"/>
      <c r="R5" s="376"/>
      <c r="S5" s="376"/>
      <c r="T5" s="376"/>
      <c r="U5" s="376"/>
      <c r="V5" s="152"/>
      <c r="W5" s="152"/>
      <c r="X5" s="152"/>
      <c r="Y5" s="152"/>
      <c r="Z5" s="152"/>
      <c r="AA5" s="152"/>
      <c r="AB5" s="152"/>
      <c r="AC5" s="152"/>
      <c r="AD5" s="152"/>
      <c r="AE5" s="152"/>
      <c r="AF5" s="152"/>
      <c r="AG5" s="152"/>
    </row>
    <row r="6" spans="1:33" ht="12">
      <c r="B6" s="68" t="s">
        <v>264</v>
      </c>
      <c r="C6" s="373"/>
      <c r="D6" s="455">
        <f>D3-D4</f>
        <v>2.8836504763491098</v>
      </c>
      <c r="E6" s="455">
        <f>E3-E4</f>
        <v>3.4119593483738031</v>
      </c>
      <c r="F6" s="397">
        <f>F3-F4</f>
        <v>0.18583225244464346</v>
      </c>
      <c r="G6" s="19"/>
      <c r="H6" s="579"/>
      <c r="I6" s="222"/>
      <c r="J6" s="579"/>
      <c r="K6" s="222"/>
      <c r="L6" s="579"/>
      <c r="M6" s="222"/>
      <c r="N6" s="579"/>
      <c r="O6" s="222"/>
      <c r="P6" s="579"/>
      <c r="Q6" s="610"/>
      <c r="R6" s="376"/>
      <c r="S6" s="376"/>
      <c r="T6" s="376"/>
      <c r="U6" s="376"/>
      <c r="V6" s="152"/>
      <c r="W6" s="152"/>
      <c r="X6" s="152"/>
      <c r="Y6" s="152"/>
      <c r="Z6" s="152"/>
      <c r="AA6" s="152"/>
      <c r="AB6" s="152"/>
      <c r="AC6" s="152"/>
      <c r="AD6" s="152"/>
      <c r="AE6" s="152"/>
      <c r="AF6" s="152"/>
      <c r="AG6" s="152"/>
    </row>
    <row r="7" spans="1:33" ht="15" customHeight="1">
      <c r="B7" s="807" t="s">
        <v>265</v>
      </c>
      <c r="C7" s="808"/>
      <c r="D7" s="808"/>
      <c r="E7" s="808"/>
      <c r="F7" s="807"/>
      <c r="G7" s="809" t="s">
        <v>266</v>
      </c>
      <c r="H7" s="810"/>
      <c r="I7" s="811"/>
      <c r="J7" s="810"/>
      <c r="K7" s="811"/>
      <c r="L7" s="810"/>
      <c r="M7" s="811"/>
      <c r="N7" s="810"/>
      <c r="O7" s="811"/>
      <c r="P7" s="810"/>
      <c r="Q7" s="610"/>
      <c r="R7" s="376"/>
      <c r="S7" s="376"/>
      <c r="T7" s="376"/>
      <c r="U7" s="376"/>
      <c r="V7" s="152"/>
      <c r="W7" s="152"/>
      <c r="X7" s="152"/>
      <c r="Y7" s="152"/>
      <c r="Z7" s="152"/>
      <c r="AA7" s="152"/>
      <c r="AB7" s="152"/>
      <c r="AC7" s="152"/>
      <c r="AD7" s="152"/>
      <c r="AE7" s="152"/>
      <c r="AF7" s="152"/>
      <c r="AG7" s="152"/>
    </row>
    <row r="8" spans="1:33" ht="75" customHeight="1">
      <c r="B8" s="68" t="s">
        <v>267</v>
      </c>
      <c r="C8" s="68" t="s">
        <v>268</v>
      </c>
      <c r="D8" s="68" t="s">
        <v>269</v>
      </c>
      <c r="E8" s="68" t="s">
        <v>270</v>
      </c>
      <c r="F8" s="569" t="s">
        <v>271</v>
      </c>
      <c r="G8" s="646" t="s">
        <v>272</v>
      </c>
      <c r="H8" s="363" t="s">
        <v>273</v>
      </c>
      <c r="I8" s="175" t="s">
        <v>274</v>
      </c>
      <c r="J8" s="388" t="s">
        <v>275</v>
      </c>
      <c r="K8" s="646" t="s">
        <v>276</v>
      </c>
      <c r="L8" s="363" t="s">
        <v>277</v>
      </c>
      <c r="M8" s="175" t="s">
        <v>278</v>
      </c>
      <c r="N8" s="388" t="s">
        <v>279</v>
      </c>
      <c r="O8" s="646" t="s">
        <v>280</v>
      </c>
      <c r="P8" s="363" t="s">
        <v>281</v>
      </c>
      <c r="Q8" s="610"/>
      <c r="R8" s="376"/>
      <c r="S8" s="570"/>
      <c r="T8" s="570"/>
      <c r="U8" s="570"/>
      <c r="V8" s="494"/>
      <c r="W8" s="494"/>
      <c r="X8" s="152"/>
      <c r="Y8" s="152"/>
      <c r="Z8" s="152"/>
      <c r="AA8" s="152"/>
      <c r="AB8" s="152"/>
      <c r="AC8" s="152"/>
      <c r="AD8" s="152"/>
      <c r="AE8" s="152"/>
      <c r="AF8" s="152"/>
      <c r="AG8" s="152"/>
    </row>
    <row r="9" spans="1:33" ht="37.5" customHeight="1">
      <c r="A9" s="485"/>
      <c r="B9" s="378" t="s">
        <v>282</v>
      </c>
      <c r="C9" s="601"/>
      <c r="D9" s="601">
        <f>AVERAGE(D10,D22,D51)</f>
        <v>3.3780021075172884</v>
      </c>
      <c r="E9" s="601">
        <f>AVERAGE(E10,E22,E51)</f>
        <v>5.1947361111111112</v>
      </c>
      <c r="F9" s="1">
        <f>AVERAGE(F10,F22,F51)</f>
        <v>0.33673421849522484</v>
      </c>
      <c r="G9" s="440"/>
      <c r="H9" s="229"/>
      <c r="I9" s="362"/>
      <c r="J9" s="464"/>
      <c r="K9" s="362"/>
      <c r="L9" s="464"/>
      <c r="M9" s="362"/>
      <c r="N9" s="464"/>
      <c r="O9" s="362"/>
      <c r="P9" s="464"/>
      <c r="Q9" s="362"/>
      <c r="R9" s="577"/>
      <c r="S9" s="812" t="s">
        <v>283</v>
      </c>
      <c r="T9" s="813"/>
      <c r="U9" s="813"/>
      <c r="V9" s="813"/>
      <c r="W9" s="814"/>
      <c r="X9" s="148"/>
    </row>
    <row r="10" spans="1:33" ht="37.5" customHeight="1">
      <c r="A10" s="516"/>
      <c r="B10" s="228" t="s">
        <v>284</v>
      </c>
      <c r="C10" s="9"/>
      <c r="D10" s="9">
        <f>AVERAGE(D12:D21)</f>
        <v>3.335518097643098</v>
      </c>
      <c r="E10" s="9">
        <f>AVERAGE(E12:E21)</f>
        <v>4.7700000000000005</v>
      </c>
      <c r="F10" s="322">
        <f>AVERAGE(F12:F21)</f>
        <v>0.34825296995108318</v>
      </c>
      <c r="G10" s="31"/>
      <c r="H10" s="343"/>
      <c r="I10" s="37"/>
      <c r="J10" s="304"/>
      <c r="K10" s="37"/>
      <c r="L10" s="304"/>
      <c r="M10" s="37"/>
      <c r="N10" s="304"/>
      <c r="O10" s="37"/>
      <c r="P10" s="304"/>
      <c r="Q10" s="37"/>
      <c r="R10" s="577"/>
      <c r="S10" s="688" t="s">
        <v>285</v>
      </c>
      <c r="T10" s="481">
        <f>E9</f>
        <v>5.1947361111111112</v>
      </c>
      <c r="U10" s="376"/>
      <c r="V10" s="665" t="s">
        <v>286</v>
      </c>
      <c r="W10" s="535">
        <f>E10</f>
        <v>4.7700000000000005</v>
      </c>
      <c r="X10" s="148"/>
    </row>
    <row r="11" spans="1:33" ht="37.5" customHeight="1">
      <c r="A11" s="346"/>
      <c r="B11" s="668" t="s">
        <v>287</v>
      </c>
      <c r="C11" s="668"/>
      <c r="D11" s="668"/>
      <c r="E11" s="668"/>
      <c r="F11" s="612"/>
      <c r="G11" s="129"/>
      <c r="H11" s="622"/>
      <c r="I11" s="558"/>
      <c r="J11" s="622"/>
      <c r="K11" s="558"/>
      <c r="L11" s="622"/>
      <c r="M11" s="558"/>
      <c r="N11" s="622"/>
      <c r="O11" s="558"/>
      <c r="P11" s="622"/>
      <c r="Q11" s="558"/>
      <c r="R11" s="466"/>
      <c r="S11" s="82" t="s">
        <v>288</v>
      </c>
      <c r="T11" s="481" t="e">
        <f>E66</f>
        <v>#REF!</v>
      </c>
      <c r="U11" s="641"/>
      <c r="V11" s="665"/>
      <c r="W11" s="119"/>
      <c r="X11" s="525"/>
      <c r="Y11" s="152"/>
      <c r="Z11" s="152"/>
      <c r="AA11" s="152"/>
      <c r="AB11" s="152"/>
      <c r="AC11" s="152"/>
      <c r="AD11" s="152"/>
      <c r="AE11" s="152"/>
      <c r="AF11" s="152"/>
      <c r="AG11" s="152"/>
    </row>
    <row r="12" spans="1:33" ht="45" customHeight="1">
      <c r="A12" t="s">
        <v>71</v>
      </c>
      <c r="B12" s="68" t="s">
        <v>72</v>
      </c>
      <c r="C12" s="373">
        <f>COUNT(EdClasses!C8:FE8)/COUNT(EdClasses!$C$4:$FE$4)</f>
        <v>0.28301886792452829</v>
      </c>
      <c r="D12" s="588">
        <f>AVERAGE(EdClasses!C8:FE8)</f>
        <v>2.8666666666666667</v>
      </c>
      <c r="E12" s="588">
        <f>(SUM(EdClasses!C8:FE8)*COUNT(EdClasses!$C$4:$FE$4))/1000</f>
        <v>2.2789999999999999</v>
      </c>
      <c r="F12" s="24">
        <f>COUNTIF(EdClasses!C8:FE8,"Y")/COUNT(EdClasses!$C$4:$FE$4)</f>
        <v>0.15094339622641509</v>
      </c>
      <c r="G12" s="19">
        <f>COUNTIF(EdClasses!C8:FE8,5)</f>
        <v>4</v>
      </c>
      <c r="H12" s="24">
        <f>(COUNTIF(EdClasses!C8:FE8,"5")/(COUNT(EdClasses!$C8:$FE8)))</f>
        <v>0.26666666666666666</v>
      </c>
      <c r="I12" s="19">
        <f>COUNTIF(EdClasses!C8:FE8,4)</f>
        <v>1</v>
      </c>
      <c r="J12" s="24">
        <f>(COUNTIF(EdClasses!C8:FE8,"4")/(COUNT(EdClasses!$C8:$FE8)))</f>
        <v>6.6666666666666666E-2</v>
      </c>
      <c r="K12" s="19">
        <f>COUNTIF(EdClasses!C8:FE8,3)</f>
        <v>4</v>
      </c>
      <c r="L12" s="24">
        <f>(COUNTIF(EdClasses!C8:FE8,"3")/(COUNT(EdClasses!$C8:$FE8)))</f>
        <v>0.26666666666666666</v>
      </c>
      <c r="M12" s="19">
        <f>COUNTIF(EdClasses!C8:FE8,2)</f>
        <v>1</v>
      </c>
      <c r="N12" s="24">
        <f>(COUNTIF(EdClasses!C8:FE8,"2")/(COUNT(EdClasses!$C8:$FE8)))</f>
        <v>6.6666666666666666E-2</v>
      </c>
      <c r="O12" s="19">
        <f>COUNTIF(EdClasses!C8:FE8,1)</f>
        <v>5</v>
      </c>
      <c r="P12" s="24">
        <f>(COUNTIF(EdClasses!C8:FE8,"1")/(COUNT(EdClasses!$C8:$FE8)))</f>
        <v>0.33333333333333331</v>
      </c>
      <c r="Q12" s="610"/>
      <c r="R12" s="466"/>
      <c r="S12" s="82" t="s">
        <v>289</v>
      </c>
      <c r="T12" s="481">
        <f>E98</f>
        <v>4.57125</v>
      </c>
      <c r="U12" s="641"/>
      <c r="V12" s="299" t="s">
        <v>290</v>
      </c>
      <c r="W12" s="119">
        <f>E23</f>
        <v>5.883</v>
      </c>
      <c r="X12" s="525"/>
      <c r="Y12" s="152"/>
      <c r="Z12" s="152"/>
      <c r="AA12" s="152"/>
      <c r="AB12" s="152"/>
      <c r="AC12" s="152"/>
      <c r="AD12" s="152"/>
      <c r="AE12" s="152"/>
      <c r="AF12" s="152"/>
      <c r="AG12" s="152"/>
    </row>
    <row r="13" spans="1:33" ht="45" customHeight="1">
      <c r="A13" t="s">
        <v>75</v>
      </c>
      <c r="B13" s="68" t="s">
        <v>76</v>
      </c>
      <c r="C13" s="373">
        <f>COUNT(EdClasses!C9:FE9)/COUNT(EdClasses!$C$4:$FE$4)</f>
        <v>0.30188679245283018</v>
      </c>
      <c r="D13" s="588">
        <f>AVERAGE(EdClasses!C9:FE9)</f>
        <v>3.125</v>
      </c>
      <c r="E13" s="588">
        <f>(SUM(EdClasses!C9:FE9)*COUNT(EdClasses!$C$4:$FE$4))/1000</f>
        <v>2.65</v>
      </c>
      <c r="F13" s="24">
        <f>COUNTIF(EdClasses!C9:FE9,"Y")/COUNT(EdClasses!$C$4:$FE$4)</f>
        <v>0.20754716981132076</v>
      </c>
      <c r="G13" s="19">
        <f>COUNTIF(EdClasses!C9:FE9,5)</f>
        <v>5</v>
      </c>
      <c r="H13" s="24">
        <f>(COUNTIF(EdClasses!C9:FE9,"5")/(COUNT(EdClasses!$C9:$FE9)))</f>
        <v>0.3125</v>
      </c>
      <c r="I13" s="19">
        <f>COUNTIF(EdClasses!C9:FE9,4)</f>
        <v>0</v>
      </c>
      <c r="J13" s="24">
        <f>(COUNTIF(EdClasses!C9:FE9,"4")/(COUNT(EdClasses!$C9:$FE9)))</f>
        <v>0</v>
      </c>
      <c r="K13" s="19">
        <f>COUNTIF(EdClasses!C9:FE9,3)</f>
        <v>7</v>
      </c>
      <c r="L13" s="24">
        <f>(COUNTIF(EdClasses!C9:FE9,"3")/(COUNT(EdClasses!$C9:$FE9)))</f>
        <v>0.4375</v>
      </c>
      <c r="M13" s="19">
        <f>COUNTIF(EdClasses!C9:FE9,2)</f>
        <v>0</v>
      </c>
      <c r="N13" s="24">
        <f>(COUNTIF(EdClasses!C9:FE9,"2")/(COUNT(EdClasses!$C9:$FE9)))</f>
        <v>0</v>
      </c>
      <c r="O13" s="19">
        <f>COUNTIF(EdClasses!C9:FE9,1)</f>
        <v>4</v>
      </c>
      <c r="P13" s="24">
        <f>(COUNTIF(EdClasses!C9:FE9,"1")/(COUNT(EdClasses!$C9:$FE9)))</f>
        <v>0.25</v>
      </c>
      <c r="Q13" s="610"/>
      <c r="R13" s="466"/>
      <c r="S13" s="57"/>
      <c r="T13" s="641"/>
      <c r="U13" s="641"/>
      <c r="V13" s="299" t="s">
        <v>291</v>
      </c>
      <c r="W13" s="535">
        <f>E30</f>
        <v>4.469666666666666</v>
      </c>
      <c r="X13" s="525"/>
      <c r="Y13" s="152"/>
      <c r="Z13" s="152"/>
      <c r="AA13" s="152"/>
      <c r="AB13" s="152"/>
      <c r="AC13" s="152"/>
      <c r="AD13" s="152"/>
      <c r="AE13" s="152"/>
      <c r="AF13" s="152"/>
      <c r="AG13" s="152"/>
    </row>
    <row r="14" spans="1:33" ht="45" customHeight="1">
      <c r="A14" t="s">
        <v>77</v>
      </c>
      <c r="B14" s="354" t="s">
        <v>78</v>
      </c>
      <c r="C14" s="373">
        <f>COUNT(EdClasses!C10:FE10)/COUNT(EdClasses!$C$4:$FE$4)</f>
        <v>0.45283018867924529</v>
      </c>
      <c r="D14" s="588">
        <f>AVERAGE(EdClasses!C10:FE10)</f>
        <v>4.25</v>
      </c>
      <c r="E14" s="588">
        <f>(SUM(EdClasses!C10:FE10)*COUNT(EdClasses!$C$4:$FE$4))/1000</f>
        <v>5.4059999999999997</v>
      </c>
      <c r="F14" s="24">
        <f>COUNTIF(EdClasses!C10:FE10,"Y")/COUNT(EdClasses!$C$4:$FE$4)</f>
        <v>0.37735849056603776</v>
      </c>
      <c r="G14" s="19">
        <f>COUNTIF(EdClasses!C10:FE10,5)</f>
        <v>16</v>
      </c>
      <c r="H14" s="24">
        <f>(COUNTIF(EdClasses!C10:FE10,"5")/(COUNT(EdClasses!$C10:$FE10)))</f>
        <v>0.66666666666666663</v>
      </c>
      <c r="I14" s="19">
        <f>COUNTIF(EdClasses!C10:FE10,4)</f>
        <v>2</v>
      </c>
      <c r="J14" s="24">
        <f>(COUNTIF(EdClasses!C10:FE10,"4")/(COUNT(EdClasses!$C10:$FE10)))</f>
        <v>8.3333333333333329E-2</v>
      </c>
      <c r="K14" s="19">
        <f>COUNTIF(EdClasses!C10:FE10,3)</f>
        <v>4</v>
      </c>
      <c r="L14" s="24">
        <f>(COUNTIF(EdClasses!C10:FE10,"3")/(COUNT(EdClasses!$C10:$FE10)))</f>
        <v>0.16666666666666666</v>
      </c>
      <c r="M14" s="19">
        <f>COUNTIF(EdClasses!C10:FE10,2)</f>
        <v>0</v>
      </c>
      <c r="N14" s="24">
        <f>(COUNTIF(EdClasses!C10:FE10,"2")/(COUNT(EdClasses!$C10:$FE10)))</f>
        <v>0</v>
      </c>
      <c r="O14" s="19">
        <f>COUNTIF(EdClasses!C10:FE10,1)</f>
        <v>2</v>
      </c>
      <c r="P14" s="24">
        <f>(COUNTIF(EdClasses!C10:FE10,"1")/(COUNT(EdClasses!$C10:$FE10)))</f>
        <v>8.3333333333333329E-2</v>
      </c>
      <c r="Q14" s="610"/>
      <c r="R14" s="466"/>
      <c r="S14" s="688" t="s">
        <v>292</v>
      </c>
      <c r="T14" s="481">
        <f>E10</f>
        <v>4.7700000000000005</v>
      </c>
      <c r="U14" s="641"/>
      <c r="V14" s="95" t="s">
        <v>293</v>
      </c>
      <c r="W14" s="535">
        <f>E40</f>
        <v>3.339</v>
      </c>
      <c r="X14" s="148"/>
      <c r="AB14" s="152"/>
      <c r="AC14" s="152"/>
      <c r="AD14" s="376"/>
      <c r="AE14" s="429"/>
      <c r="AF14" s="429"/>
      <c r="AG14" s="152"/>
    </row>
    <row r="15" spans="1:33" ht="45" customHeight="1">
      <c r="A15" t="s">
        <v>79</v>
      </c>
      <c r="B15" s="303" t="s">
        <v>80</v>
      </c>
      <c r="C15" s="373">
        <f>COUNT(EdClasses!C11:FE11)/COUNT(EdClasses!$C$4:$FE$4)</f>
        <v>0.56603773584905659</v>
      </c>
      <c r="D15" s="588">
        <f>AVERAGE(EdClasses!C11:FE11)</f>
        <v>3.8</v>
      </c>
      <c r="E15" s="588">
        <f>(SUM(EdClasses!C11:FE11)*COUNT(EdClasses!$C$4:$FE$4))/1000</f>
        <v>6.0419999999999998</v>
      </c>
      <c r="F15" s="24">
        <f>COUNTIF(EdClasses!C11:FE11,"Y")/COUNTA(EdClasses!$C$4:$FE$4, "x")</f>
        <v>0.42592592592592593</v>
      </c>
      <c r="G15" s="19">
        <f>COUNTIF(EdClasses!C11:FE11,5)</f>
        <v>14</v>
      </c>
      <c r="H15" s="24">
        <f>(COUNTIF(EdClasses!C11:FE11,"5")/(COUNT(EdClasses!$C11:$FE11)))</f>
        <v>0.46666666666666667</v>
      </c>
      <c r="I15" s="19">
        <f>COUNTIF(EdClasses!C11:FE11,4)</f>
        <v>2</v>
      </c>
      <c r="J15" s="24">
        <f>(COUNTIF(EdClasses!C11:FE11,"4")/(COUNT(EdClasses!$C11:$FE11)))</f>
        <v>6.6666666666666666E-2</v>
      </c>
      <c r="K15" s="19">
        <f>COUNTIF(EdClasses!C11:FE11,3)</f>
        <v>11</v>
      </c>
      <c r="L15" s="24">
        <f>(COUNTIF(EdClasses!C11:FE11,"3")/(COUNT(EdClasses!$C11:$FE11)))</f>
        <v>0.36666666666666664</v>
      </c>
      <c r="M15" s="19">
        <f>COUNTIF(EdClasses!C11:FE11,2)</f>
        <v>0</v>
      </c>
      <c r="N15" s="24">
        <f>(COUNTIF(EdClasses!C11:FE11,"2")/(COUNT(EdClasses!$C11:$FE11)))</f>
        <v>0</v>
      </c>
      <c r="O15" s="19">
        <f>COUNTIF(EdClasses!C11:FE11,1)</f>
        <v>3</v>
      </c>
      <c r="P15" s="24">
        <f>(COUNTIF(EdClasses!C11:FE11,"1")/(COUNT(EdClasses!$C11:$FE11)))</f>
        <v>0.1</v>
      </c>
      <c r="Q15" s="610"/>
      <c r="R15" s="466"/>
      <c r="S15" s="82" t="s">
        <v>294</v>
      </c>
      <c r="T15" s="481">
        <f>E22</f>
        <v>4.6264583333333329</v>
      </c>
      <c r="U15" s="641"/>
      <c r="V15" s="95" t="s">
        <v>295</v>
      </c>
      <c r="W15" s="535">
        <f>E46</f>
        <v>4.7037500000000003</v>
      </c>
      <c r="X15" s="148"/>
      <c r="AB15" s="152"/>
      <c r="AC15" s="152"/>
      <c r="AD15" s="376"/>
      <c r="AE15" s="376"/>
      <c r="AF15" s="376"/>
      <c r="AG15" s="152"/>
    </row>
    <row r="16" spans="1:33" ht="45" customHeight="1">
      <c r="A16" t="s">
        <v>81</v>
      </c>
      <c r="B16" s="303" t="s">
        <v>82</v>
      </c>
      <c r="C16" s="373">
        <f>COUNT(EdClasses!C12:FE12)/COUNT(EdClasses!$C$4:$FE$4)</f>
        <v>0.67924528301886788</v>
      </c>
      <c r="D16" s="588">
        <f>AVERAGE(EdClasses!C12:FE12)</f>
        <v>3.4444444444444446</v>
      </c>
      <c r="E16" s="588">
        <f>(SUM(EdClasses!C12:FE12)*COUNT(EdClasses!$C$4:$FE$4))/1000</f>
        <v>6.5720000000000001</v>
      </c>
      <c r="F16" s="24">
        <f>COUNTIF(EdClasses!C12:FE12,"Y")/COUNT(EdClasses!$C$4:$FE$4)</f>
        <v>0.54716981132075471</v>
      </c>
      <c r="G16" s="19">
        <f>COUNTIF(EdClasses!C12:FE12,5)</f>
        <v>13</v>
      </c>
      <c r="H16" s="24">
        <f>(COUNTIF(EdClasses!C12:FE12,"5")/(COUNT(EdClasses!$C12:$FE12)))</f>
        <v>0.3611111111111111</v>
      </c>
      <c r="I16" s="19">
        <f>COUNTIF(EdClasses!C12:FE12,4)</f>
        <v>4</v>
      </c>
      <c r="J16" s="24">
        <f>(COUNTIF(EdClasses!C12:FE12,"4")/(COUNT(EdClasses!$C12:$FE12)))</f>
        <v>0.1111111111111111</v>
      </c>
      <c r="K16" s="19">
        <f>COUNTIF(EdClasses!C12:FE12,3)</f>
        <v>11</v>
      </c>
      <c r="L16" s="24">
        <f>(COUNTIF(EdClasses!C12:FE12,"3")/(COUNT(EdClasses!$C12:$FE12)))</f>
        <v>0.30555555555555558</v>
      </c>
      <c r="M16" s="19">
        <f>COUNTIF(EdClasses!C12:FE12,2)</f>
        <v>2</v>
      </c>
      <c r="N16" s="24">
        <f>(COUNTIF(EdClasses!C12:FE12,"2")/(COUNT(EdClasses!$C12:$FE12)))</f>
        <v>5.5555555555555552E-2</v>
      </c>
      <c r="O16" s="19">
        <f>COUNTIF(EdClasses!C12:FE12,1)</f>
        <v>6</v>
      </c>
      <c r="P16" s="24">
        <f>(COUNTIF(EdClasses!C12:FE12,"1")/(COUNT(EdClasses!$C12:$FE12)))</f>
        <v>0.16666666666666666</v>
      </c>
      <c r="Q16" s="610"/>
      <c r="R16" s="466"/>
      <c r="S16" s="688" t="s">
        <v>296</v>
      </c>
      <c r="T16" s="481">
        <f>E51</f>
        <v>6.1877500000000012</v>
      </c>
      <c r="U16" s="376"/>
      <c r="V16" s="251"/>
      <c r="W16" s="119"/>
      <c r="X16" s="148"/>
      <c r="AB16" s="152"/>
      <c r="AC16" s="152"/>
      <c r="AD16" s="152"/>
      <c r="AE16" s="152"/>
      <c r="AF16" s="152"/>
      <c r="AG16" s="152"/>
    </row>
    <row r="17" spans="1:33" ht="45" customHeight="1">
      <c r="A17" t="s">
        <v>83</v>
      </c>
      <c r="B17" s="303" t="s">
        <v>84</v>
      </c>
      <c r="C17" s="373">
        <f>COUNT(EdClasses!C13:FE13)/COUNT(EdClasses!$C$4:$FE$4)</f>
        <v>0.60377358490566035</v>
      </c>
      <c r="D17" s="588">
        <f>AVERAGE(EdClasses!C13:FE13)</f>
        <v>2.84375</v>
      </c>
      <c r="E17" s="588">
        <f>(SUM(EdClasses!C13:FE13)*COUNT(EdClasses!$C$4:$FE$4))/1000</f>
        <v>4.8230000000000004</v>
      </c>
      <c r="F17" s="24">
        <f>COUNTIF(EdClasses!C13:FE13,"Y")/COUNT(EdClasses!$C$4:$FE$4)</f>
        <v>0.32075471698113206</v>
      </c>
      <c r="G17" s="19">
        <f>COUNTIF(EdClasses!C13:FE13,5)</f>
        <v>7</v>
      </c>
      <c r="H17" s="24">
        <f>(COUNTIF(EdClasses!C13:FE13,"5")/(COUNT(EdClasses!$C13:$FE13)))</f>
        <v>0.21875</v>
      </c>
      <c r="I17" s="19">
        <f>COUNTIF(EdClasses!C13:FE13,4)</f>
        <v>3</v>
      </c>
      <c r="J17" s="24">
        <f>(COUNTIF(EdClasses!C13:FE13,"4")/(COUNT(EdClasses!$C13:$FE13)))</f>
        <v>9.375E-2</v>
      </c>
      <c r="K17" s="19">
        <f>COUNTIF(EdClasses!C13:FE13,3)</f>
        <v>8</v>
      </c>
      <c r="L17" s="24">
        <f>(COUNTIF(EdClasses!C13:FE13,"3")/(COUNT(EdClasses!$C13:$FE13)))</f>
        <v>0.25</v>
      </c>
      <c r="M17" s="19">
        <f>COUNTIF(EdClasses!C13:FE13,2)</f>
        <v>6</v>
      </c>
      <c r="N17" s="24">
        <f>(COUNTIF(EdClasses!C13:FE13,"2")/(COUNT(EdClasses!$C13:$FE13)))</f>
        <v>0.1875</v>
      </c>
      <c r="O17" s="19">
        <f>COUNTIF(EdClasses!C13:FE13,1)</f>
        <v>8</v>
      </c>
      <c r="P17" s="24">
        <f>(COUNTIF(EdClasses!C13:FE13,"1")/(COUNT(EdClasses!$C13:$FE13)))</f>
        <v>0.25</v>
      </c>
      <c r="Q17" s="610"/>
      <c r="R17" s="577"/>
      <c r="S17" s="82"/>
      <c r="T17" s="665"/>
      <c r="U17" s="429"/>
      <c r="V17" s="481" t="s">
        <v>297</v>
      </c>
      <c r="W17" s="426">
        <f>E52</f>
        <v>6.3221428571428584</v>
      </c>
      <c r="X17" s="460"/>
      <c r="Y17" s="647"/>
      <c r="Z17" s="647"/>
      <c r="AA17" s="647"/>
      <c r="AB17" s="647"/>
      <c r="AC17" s="647"/>
      <c r="AD17" s="647"/>
      <c r="AE17" s="647"/>
      <c r="AF17" s="647"/>
      <c r="AG17" s="647"/>
    </row>
    <row r="18" spans="1:33" ht="45" customHeight="1">
      <c r="A18" t="s">
        <v>85</v>
      </c>
      <c r="B18" s="303" t="s">
        <v>86</v>
      </c>
      <c r="C18" s="373">
        <f>COUNT(EdClasses!C14:FE14)/COUNT(EdClasses!$C$4:$FE$4)</f>
        <v>0.47169811320754718</v>
      </c>
      <c r="D18" s="588">
        <f>AVERAGE(EdClasses!C14:FE14)</f>
        <v>3.36</v>
      </c>
      <c r="E18" s="588">
        <f>(SUM(EdClasses!C14:FE14)*COUNT(EdClasses!$C$4:$FE$4))/1000</f>
        <v>4.452</v>
      </c>
      <c r="F18" s="24">
        <f>COUNTIF(EdClasses!C14:FE14,"Y")/COUNT(EdClasses!$C$4:$FE$4)</f>
        <v>0.37735849056603776</v>
      </c>
      <c r="G18" s="19">
        <f>COUNTIF(EdClasses!C14:FE14,5)</f>
        <v>6</v>
      </c>
      <c r="H18" s="24">
        <f>(COUNTIF(EdClasses!C14:FE14,"5")/(COUNT(EdClasses!$C14:$FE14)))</f>
        <v>0.24</v>
      </c>
      <c r="I18" s="19">
        <f>COUNTIF(EdClasses!C14:FE14,4)</f>
        <v>3</v>
      </c>
      <c r="J18" s="24">
        <f>(COUNTIF(EdClasses!C14:FE14,"4")/(COUNT(EdClasses!$C14:$FE14)))</f>
        <v>0.12</v>
      </c>
      <c r="K18" s="19">
        <f>COUNTIF(EdClasses!C14:FE14,3)</f>
        <v>12</v>
      </c>
      <c r="L18" s="24">
        <f>(COUNTIF(EdClasses!C14:FE14,"3")/(COUNT(EdClasses!$C14:$FE14)))</f>
        <v>0.48</v>
      </c>
      <c r="M18" s="19">
        <f>COUNTIF(EdClasses!C14:FE14,2)</f>
        <v>2</v>
      </c>
      <c r="N18" s="24">
        <f>(COUNTIF(EdClasses!C14:FE14,"2")/(COUNT(EdClasses!$C14:$FE14)))</f>
        <v>0.08</v>
      </c>
      <c r="O18" s="19">
        <f>COUNTIF(EdClasses!C14:FE14,1)</f>
        <v>2</v>
      </c>
      <c r="P18" s="24">
        <f>(COUNTIF(EdClasses!C14:FE14,"1")/(COUNT(EdClasses!$C14:$FE14)))</f>
        <v>0.08</v>
      </c>
      <c r="Q18" s="610"/>
      <c r="R18" s="577"/>
      <c r="S18" s="688" t="s">
        <v>298</v>
      </c>
      <c r="T18" s="481">
        <f>E67</f>
        <v>5.2867499999999996</v>
      </c>
      <c r="U18" s="376"/>
      <c r="V18" s="251" t="s">
        <v>299</v>
      </c>
      <c r="W18" s="119">
        <f>E60</f>
        <v>5.9995999999999992</v>
      </c>
      <c r="X18" s="525"/>
      <c r="Y18" s="152"/>
      <c r="Z18" s="152"/>
      <c r="AA18" s="152"/>
      <c r="AB18" s="152"/>
      <c r="AC18" s="152"/>
      <c r="AD18" s="152"/>
      <c r="AE18" s="152"/>
      <c r="AF18" s="152"/>
      <c r="AG18" s="152"/>
    </row>
    <row r="19" spans="1:33" ht="45" customHeight="1">
      <c r="A19" t="s">
        <v>88</v>
      </c>
      <c r="B19" s="303" t="s">
        <v>89</v>
      </c>
      <c r="C19" s="373">
        <f>COUNT(EdClasses!C15:FE15)/COUNT(EdClasses!$C$4:$FE$4)</f>
        <v>0.50943396226415094</v>
      </c>
      <c r="D19" s="588">
        <f>AVERAGE(EdClasses!C15:FE15)</f>
        <v>3.2592592592592591</v>
      </c>
      <c r="E19" s="588">
        <f>(SUM(EdClasses!C15:FE15)*COUNT(EdClasses!$C$4:$FE$4))/1000</f>
        <v>4.6639999999999997</v>
      </c>
      <c r="F19" s="24">
        <f>COUNTIF(EdClasses!C15:FE15,"Y")/COUNT(EdClasses!$C$4:$FE$4)</f>
        <v>0.26415094339622641</v>
      </c>
      <c r="G19" s="19">
        <f>COUNTIF(EdClasses!C15:FE15,5)</f>
        <v>6</v>
      </c>
      <c r="H19" s="24">
        <f>(COUNTIF(EdClasses!C15:FE15,"5")/(COUNT(EdClasses!$C15:$FE15)))</f>
        <v>0.22222222222222221</v>
      </c>
      <c r="I19" s="19">
        <f>COUNTIF(EdClasses!C15:FE15,4)</f>
        <v>5</v>
      </c>
      <c r="J19" s="24">
        <f>(COUNTIF(EdClasses!C15:FE15,"4")/(COUNT(EdClasses!$C15:$FE15)))</f>
        <v>0.18518518518518517</v>
      </c>
      <c r="K19" s="19">
        <f>COUNTIF(EdClasses!C15:FE15,3)</f>
        <v>10</v>
      </c>
      <c r="L19" s="24">
        <f>(COUNTIF(EdClasses!C15:FE15,"3")/(COUNT(EdClasses!$C15:$FE15)))</f>
        <v>0.37037037037037035</v>
      </c>
      <c r="M19" s="19">
        <f>COUNTIF(EdClasses!C15:FE15,2)</f>
        <v>2</v>
      </c>
      <c r="N19" s="24">
        <f>(COUNTIF(EdClasses!C15:FE15,"2")/(COUNT(EdClasses!$C15:$FE15)))</f>
        <v>7.407407407407407E-2</v>
      </c>
      <c r="O19" s="19">
        <f>COUNTIF(EdClasses!C15:FE15,1)</f>
        <v>4</v>
      </c>
      <c r="P19" s="24">
        <f>(COUNTIF(EdClasses!C15:FE15,"1")/(COUNT(EdClasses!$C15:$FE15)))</f>
        <v>0.14814814814814814</v>
      </c>
      <c r="Q19" s="610"/>
      <c r="R19" s="466"/>
      <c r="S19" s="688" t="s">
        <v>300</v>
      </c>
      <c r="T19" s="481">
        <f>E72</f>
        <v>4.5731428571428578</v>
      </c>
      <c r="U19" s="376"/>
      <c r="V19" s="251"/>
      <c r="W19" s="119"/>
      <c r="X19" s="525"/>
      <c r="Y19" s="152"/>
      <c r="Z19" s="152"/>
      <c r="AA19" s="152"/>
      <c r="AB19" s="152"/>
      <c r="AC19" s="152"/>
      <c r="AD19" s="152"/>
      <c r="AE19" s="152"/>
      <c r="AF19" s="152"/>
      <c r="AG19" s="152"/>
    </row>
    <row r="20" spans="1:33" ht="45" customHeight="1">
      <c r="A20" t="s">
        <v>90</v>
      </c>
      <c r="B20" s="354" t="s">
        <v>91</v>
      </c>
      <c r="C20" s="373">
        <f>COUNT(EdClasses!C16:FE16)/COUNT(EdClasses!$C$4:$FE$4)</f>
        <v>0.56603773584905659</v>
      </c>
      <c r="D20" s="588">
        <f>AVERAGE(EdClasses!C16:FE16)</f>
        <v>2.4666666666666668</v>
      </c>
      <c r="E20" s="588">
        <f>(SUM(EdClasses!C16:FE16)*COUNT(EdClasses!$C$4:$FE$4))/1000</f>
        <v>3.9220000000000002</v>
      </c>
      <c r="F20" s="24">
        <f>COUNTIF(EdClasses!C16:FE16,"Y")/COUNT(EdClasses!$C$4:$FE$4)</f>
        <v>0.32075471698113206</v>
      </c>
      <c r="G20" s="19">
        <f>COUNTIF(EdClasses!C16:FE16,5)</f>
        <v>3</v>
      </c>
      <c r="H20" s="24">
        <f>(COUNTIF(EdClasses!C16:FE16,"5")/(COUNT(EdClasses!$C16:$FE16)))</f>
        <v>0.1</v>
      </c>
      <c r="I20" s="19">
        <f>COUNTIF(EdClasses!C16:FE16,4)</f>
        <v>0</v>
      </c>
      <c r="J20" s="24">
        <f>(COUNTIF(EdClasses!C16:FE16,"4")/(COUNT(EdClasses!$C16:$FE16)))</f>
        <v>0</v>
      </c>
      <c r="K20" s="19">
        <f>COUNTIF(EdClasses!C16:FE16,3)</f>
        <v>13</v>
      </c>
      <c r="L20" s="24">
        <f>(COUNTIF(EdClasses!C16:FE16,"3")/(COUNT(EdClasses!$C16:$FE16)))</f>
        <v>0.43333333333333335</v>
      </c>
      <c r="M20" s="19">
        <f>COUNTIF(EdClasses!C16:FE16,2)</f>
        <v>6</v>
      </c>
      <c r="N20" s="24">
        <f>(COUNTIF(EdClasses!C16:FE16,"2")/(COUNT(EdClasses!$C16:$FE16)))</f>
        <v>0.2</v>
      </c>
      <c r="O20" s="19">
        <f>COUNTIF(EdClasses!C16:FE16,1)</f>
        <v>8</v>
      </c>
      <c r="P20" s="24">
        <f>(COUNTIF(EdClasses!C16:FE16,"1")/(COUNT(EdClasses!$C16:$FE16)))</f>
        <v>0.26666666666666666</v>
      </c>
      <c r="Q20" s="610"/>
      <c r="R20" s="466"/>
      <c r="S20" s="688" t="s">
        <v>301</v>
      </c>
      <c r="T20" s="481">
        <f>E90</f>
        <v>3.5661428571428568</v>
      </c>
      <c r="U20" s="376"/>
      <c r="V20" s="251" t="s">
        <v>302</v>
      </c>
      <c r="W20" s="119">
        <f>E67</f>
        <v>5.2867499999999996</v>
      </c>
      <c r="X20" s="525"/>
      <c r="Y20" s="152"/>
      <c r="Z20" s="152"/>
      <c r="AA20" s="152"/>
      <c r="AB20" s="152"/>
      <c r="AC20" s="152"/>
      <c r="AD20" s="152"/>
      <c r="AE20" s="152"/>
      <c r="AF20" s="152"/>
      <c r="AG20" s="152"/>
    </row>
    <row r="21" spans="1:33" ht="45" customHeight="1">
      <c r="A21" t="s">
        <v>93</v>
      </c>
      <c r="B21" s="354" t="s">
        <v>94</v>
      </c>
      <c r="C21" s="373">
        <f>COUNT(EdClasses!C17:FE17)/COUNT(EdClasses!$C$4:$FE$4)</f>
        <v>0.62264150943396224</v>
      </c>
      <c r="D21" s="588">
        <f>AVERAGE(EdClasses!C17:FE17)</f>
        <v>3.9393939393939394</v>
      </c>
      <c r="E21" s="588">
        <f>(SUM(EdClasses!C17:FE17)*COUNT(EdClasses!$C$4:$FE$4))/1000</f>
        <v>6.89</v>
      </c>
      <c r="F21" s="24">
        <f>COUNTIF(EdClasses!C17:FE17,"Y")/COUNT(EdClasses!$C$4:$FE$4)</f>
        <v>0.49056603773584906</v>
      </c>
      <c r="G21" s="19">
        <f>COUNTIF(EdClasses!C17:FE17,5)</f>
        <v>21</v>
      </c>
      <c r="H21" s="24">
        <f>(COUNTIF(EdClasses!C17:FE17,"5")/(COUNT(EdClasses!$C17:$FE17)))</f>
        <v>0.63636363636363635</v>
      </c>
      <c r="I21" s="19">
        <f>COUNTIF(EdClasses!C17:FE17,4)</f>
        <v>1</v>
      </c>
      <c r="J21" s="24">
        <f>(COUNTIF(EdClasses!C17:FE17,"4")/(COUNT(EdClasses!$C17:$FE17)))</f>
        <v>3.0303030303030304E-2</v>
      </c>
      <c r="K21" s="19">
        <f>COUNTIF(EdClasses!C17:FE17,3)</f>
        <v>4</v>
      </c>
      <c r="L21" s="24">
        <f>(COUNTIF(EdClasses!C17:FE17,"3")/(COUNT(EdClasses!$C17:$FE17)))</f>
        <v>0.12121212121212122</v>
      </c>
      <c r="M21" s="19">
        <f>COUNTIF(EdClasses!C17:FE17,2)</f>
        <v>2</v>
      </c>
      <c r="N21" s="24">
        <f>(COUNTIF(EdClasses!C17:FE17,"2")/(COUNT(EdClasses!$C17:$FE17)))</f>
        <v>6.0606060606060608E-2</v>
      </c>
      <c r="O21" s="19">
        <f>COUNTIF(EdClasses!C17:FE17,1)</f>
        <v>5</v>
      </c>
      <c r="P21" s="24">
        <f>(COUNTIF(EdClasses!C17:FE17,"1")/(COUNT(EdClasses!$C17:$FE17)))</f>
        <v>0.15151515151515152</v>
      </c>
      <c r="Q21" s="610"/>
      <c r="R21" s="466"/>
      <c r="S21" s="82"/>
      <c r="T21" s="665"/>
      <c r="U21" s="376"/>
      <c r="V21" s="251"/>
      <c r="W21" s="119"/>
      <c r="X21" s="525"/>
      <c r="Y21" s="152"/>
      <c r="Z21" s="152"/>
      <c r="AA21" s="152"/>
      <c r="AB21" s="152"/>
      <c r="AC21" s="152"/>
      <c r="AD21" s="152"/>
      <c r="AE21" s="152"/>
      <c r="AF21" s="152"/>
      <c r="AG21" s="152"/>
    </row>
    <row r="22" spans="1:33" ht="37.5" customHeight="1">
      <c r="A22" s="266"/>
      <c r="B22" s="218" t="s">
        <v>303</v>
      </c>
      <c r="C22" s="373">
        <f>COUNT(EdClasses!C18:FE18)/COUNT(EdClasses!$C$4:$FE$4)</f>
        <v>0</v>
      </c>
      <c r="D22" s="347">
        <f>AVERAGE(D24:D29,D31:D39,D41:D45,D47:D50)</f>
        <v>3.2636777077187062</v>
      </c>
      <c r="E22" s="347">
        <f>AVERAGE(E24:E29,E31:E39,E41:E45,E47:E50)</f>
        <v>4.6264583333333329</v>
      </c>
      <c r="F22" s="614">
        <f>AVERAGE(F24:F29,F31:F39,F41:F45,F47:F50)</f>
        <v>0.28144654088050319</v>
      </c>
      <c r="G22" s="208"/>
      <c r="H22" s="208"/>
      <c r="I22" s="208"/>
      <c r="J22" s="208"/>
      <c r="K22" s="208"/>
      <c r="L22" s="208"/>
      <c r="M22" s="208"/>
      <c r="N22" s="208"/>
      <c r="O22" s="208"/>
      <c r="P22" s="208"/>
      <c r="Q22" s="458"/>
      <c r="R22" s="466"/>
      <c r="S22" s="688" t="s">
        <v>304</v>
      </c>
      <c r="T22" s="481">
        <f>E99</f>
        <v>5.4060000000000006</v>
      </c>
      <c r="U22" s="376"/>
      <c r="V22" s="251" t="s">
        <v>305</v>
      </c>
      <c r="W22" s="119">
        <f>E73</f>
        <v>4.7775714285714281</v>
      </c>
      <c r="X22" s="525"/>
      <c r="Y22" s="152"/>
      <c r="Z22" s="152"/>
      <c r="AA22" s="152"/>
      <c r="AB22" s="152"/>
      <c r="AC22" s="152"/>
      <c r="AD22" s="152"/>
      <c r="AE22" s="152"/>
      <c r="AF22" s="152"/>
      <c r="AG22" s="152"/>
    </row>
    <row r="23" spans="1:33" ht="37.5" customHeight="1">
      <c r="A23" s="375"/>
      <c r="B23" s="583" t="s">
        <v>96</v>
      </c>
      <c r="C23" s="373">
        <f>COUNT(EdClasses!C19:FE19)/COUNT(EdClasses!$C$4:$FE$4)</f>
        <v>0</v>
      </c>
      <c r="D23" s="25">
        <f>AVERAGE(D24:D29)</f>
        <v>3.5825604838709673</v>
      </c>
      <c r="E23" s="25">
        <f>AVERAGE(E24:E29)</f>
        <v>5.883</v>
      </c>
      <c r="F23" s="507">
        <f>AVERAGE(F24:F29)</f>
        <v>0.37735849056603771</v>
      </c>
      <c r="G23" s="544"/>
      <c r="H23" s="544"/>
      <c r="I23" s="544"/>
      <c r="J23" s="544"/>
      <c r="K23" s="544"/>
      <c r="L23" s="544"/>
      <c r="M23" s="544"/>
      <c r="N23" s="544"/>
      <c r="O23" s="544"/>
      <c r="P23" s="544"/>
      <c r="Q23" s="574"/>
      <c r="R23" s="466"/>
      <c r="S23" s="688" t="s">
        <v>306</v>
      </c>
      <c r="T23" s="481">
        <f>E103</f>
        <v>5.123333333333334</v>
      </c>
      <c r="U23" s="376"/>
      <c r="V23" s="251" t="s">
        <v>307</v>
      </c>
      <c r="W23" s="119">
        <f>E81</f>
        <v>4.3857499999999998</v>
      </c>
      <c r="X23" s="525"/>
      <c r="Y23" s="152"/>
      <c r="Z23" s="152"/>
      <c r="AA23" s="152"/>
      <c r="AB23" s="152"/>
      <c r="AC23" s="152"/>
      <c r="AD23" s="152"/>
      <c r="AE23" s="152"/>
      <c r="AF23" s="152"/>
      <c r="AG23" s="152"/>
    </row>
    <row r="24" spans="1:33" ht="45" customHeight="1">
      <c r="A24" t="s">
        <v>97</v>
      </c>
      <c r="B24" s="354" t="s">
        <v>98</v>
      </c>
      <c r="C24" s="373">
        <f>COUNT(EdClasses!C20:FE20)/COUNT(EdClasses!$C$4:$FE$4)</f>
        <v>0.58490566037735847</v>
      </c>
      <c r="D24" s="588">
        <f>AVERAGE(EdClasses!C20:FE20)</f>
        <v>4.064516129032258</v>
      </c>
      <c r="E24" s="588">
        <f>(SUM(EdClasses!C20:FE20)*COUNT(EdClasses!$C$4:$FE$4))/1000</f>
        <v>6.6779999999999999</v>
      </c>
      <c r="F24" s="24">
        <f>COUNTIF(EdClasses!C20:FE20,"Y")/COUNT(EdClasses!$C$4:$FE$4)</f>
        <v>0.49056603773584906</v>
      </c>
      <c r="G24" s="19">
        <f>COUNTIF(EdClasses!C20:FE20,5)</f>
        <v>19</v>
      </c>
      <c r="H24" s="24">
        <f>(COUNTIF(EdClasses!C20:FE20,"5")/(COUNT(EdClasses!$C20:$FE20)))</f>
        <v>0.61290322580645162</v>
      </c>
      <c r="I24" s="19">
        <f>COUNTIF(EdClasses!C20:FE20,4)</f>
        <v>0</v>
      </c>
      <c r="J24" s="24">
        <f>(COUNTIF(EdClasses!C20:FE20,"4")/(COUNT(EdClasses!$C20:$FE20)))</f>
        <v>0</v>
      </c>
      <c r="K24" s="19">
        <f>COUNTIF(EdClasses!C20:FE20,3)</f>
        <v>9</v>
      </c>
      <c r="L24" s="24">
        <f>(COUNTIF(EdClasses!C20:FE20,"3")/(COUNT(EdClasses!$C20:$FE20)))</f>
        <v>0.29032258064516131</v>
      </c>
      <c r="M24" s="19">
        <f>COUNTIF(EdClasses!C20:FE20,2)</f>
        <v>1</v>
      </c>
      <c r="N24" s="24">
        <f>(COUNTIF(EdClasses!C20:FE20,"2")/(COUNT(EdClasses!$C20:$FE20)))</f>
        <v>3.2258064516129031E-2</v>
      </c>
      <c r="O24" s="19">
        <f>COUNTIF(EdClasses!C20:FE20,1)</f>
        <v>2</v>
      </c>
      <c r="P24" s="24">
        <f>(COUNTIF(EdClasses!C20:FE20,"1")/(COUNT(EdClasses!$C20:$FE20)))</f>
        <v>6.4516129032258063E-2</v>
      </c>
      <c r="Q24" s="610"/>
      <c r="R24" s="466"/>
      <c r="S24" s="688" t="s">
        <v>308</v>
      </c>
      <c r="T24" s="481">
        <f>E108</f>
        <v>3.4626666666666672</v>
      </c>
      <c r="U24" s="376"/>
      <c r="V24" s="251" t="s">
        <v>309</v>
      </c>
      <c r="W24" s="119">
        <f>E86</f>
        <v>4.3460000000000001</v>
      </c>
      <c r="X24" s="525"/>
      <c r="Y24" s="152"/>
      <c r="Z24" s="152"/>
      <c r="AA24" s="152"/>
      <c r="AB24" s="152"/>
      <c r="AC24" s="152"/>
      <c r="AD24" s="152"/>
      <c r="AE24" s="152"/>
      <c r="AF24" s="152"/>
      <c r="AG24" s="152"/>
    </row>
    <row r="25" spans="1:33" ht="45" customHeight="1">
      <c r="A25" t="s">
        <v>100</v>
      </c>
      <c r="B25" s="354" t="s">
        <v>101</v>
      </c>
      <c r="C25" s="373">
        <f>COUNT(EdClasses!C21:FE21)/COUNT(EdClasses!$C$4:$FE$4)</f>
        <v>0.58490566037735847</v>
      </c>
      <c r="D25" s="588">
        <f>AVERAGE(EdClasses!C21:FE21)</f>
        <v>3.6774193548387095</v>
      </c>
      <c r="E25" s="588">
        <f>(SUM(EdClasses!C21:FE21)*COUNT(EdClasses!$C$4:$FE$4))/1000</f>
        <v>6.0419999999999998</v>
      </c>
      <c r="F25" s="24">
        <f>COUNTIF(EdClasses!C21:FE21,"Y")/COUNT(EdClasses!$C$4:$FE$4)</f>
        <v>0.41509433962264153</v>
      </c>
      <c r="G25" s="19">
        <f>COUNTIF(EdClasses!C21:FE21,5)</f>
        <v>12</v>
      </c>
      <c r="H25" s="24">
        <f>(COUNTIF(EdClasses!C21:FE21,"5")/(COUNT(EdClasses!$C21:$FE21)))</f>
        <v>0.38709677419354838</v>
      </c>
      <c r="I25" s="19">
        <f>COUNTIF(EdClasses!C21:FE21,4)</f>
        <v>2</v>
      </c>
      <c r="J25" s="24">
        <f>(COUNTIF(EdClasses!C21:FE21,"4")/(COUNT(EdClasses!$C21:$FE21)))</f>
        <v>6.4516129032258063E-2</v>
      </c>
      <c r="K25" s="19">
        <f>COUNTIF(EdClasses!C21:FE21,3)</f>
        <v>14</v>
      </c>
      <c r="L25" s="24">
        <f>(COUNTIF(EdClasses!C21:FE21,"3")/(COUNT(EdClasses!$C21:$FE21)))</f>
        <v>0.45161290322580644</v>
      </c>
      <c r="M25" s="19">
        <f>COUNTIF(EdClasses!C21:FE21,2)</f>
        <v>1</v>
      </c>
      <c r="N25" s="24">
        <f>(COUNTIF(EdClasses!C21:FE21,"2")/(COUNT(EdClasses!$C21:$FE21)))</f>
        <v>3.2258064516129031E-2</v>
      </c>
      <c r="O25" s="19">
        <f>COUNTIF(EdClasses!C21:FE21,1)</f>
        <v>2</v>
      </c>
      <c r="P25" s="24">
        <f>(COUNTIF(EdClasses!C21:FE21,"1")/(COUNT(EdClasses!$C21:$FE21)))</f>
        <v>6.4516129032258063E-2</v>
      </c>
      <c r="Q25" s="610"/>
      <c r="R25" s="466"/>
      <c r="S25" s="147"/>
      <c r="T25" s="376"/>
      <c r="U25" s="376"/>
      <c r="V25" s="251"/>
      <c r="W25" s="119"/>
      <c r="X25" s="525"/>
      <c r="Y25" s="152"/>
      <c r="Z25" s="152"/>
      <c r="AA25" s="152"/>
      <c r="AB25" s="152"/>
      <c r="AC25" s="152"/>
      <c r="AD25" s="152"/>
      <c r="AE25" s="152"/>
      <c r="AF25" s="152"/>
      <c r="AG25" s="152"/>
    </row>
    <row r="26" spans="1:33" ht="45" customHeight="1">
      <c r="A26" t="s">
        <v>102</v>
      </c>
      <c r="B26" s="303" t="s">
        <v>103</v>
      </c>
      <c r="C26" s="373">
        <f>COUNT(EdClasses!C22:FE22)/COUNT(EdClasses!$C$4:$FE$4)</f>
        <v>0.58490566037735847</v>
      </c>
      <c r="D26" s="588">
        <f>AVERAGE(EdClasses!C22:FE22)</f>
        <v>3.5161290322580645</v>
      </c>
      <c r="E26" s="588">
        <f>(SUM(EdClasses!C22:FE22)*COUNT(EdClasses!$C$4:$FE$4))/1000</f>
        <v>5.7770000000000001</v>
      </c>
      <c r="F26" s="24">
        <f>COUNTIF(EdClasses!C22:FE22,"Y")/COUNT(EdClasses!$C$4:$FE$4)</f>
        <v>0.28301886792452829</v>
      </c>
      <c r="G26" s="19">
        <f>COUNTIF(EdClasses!C22:FE22,5)</f>
        <v>12</v>
      </c>
      <c r="H26" s="24">
        <f>(COUNTIF(EdClasses!C22:FE22,"5")/(COUNT(EdClasses!$C22:$FE22)))</f>
        <v>0.38709677419354838</v>
      </c>
      <c r="I26" s="19">
        <f>COUNTIF(EdClasses!C22:FE22,4)</f>
        <v>0</v>
      </c>
      <c r="J26" s="24">
        <f>(COUNTIF(EdClasses!C22:FE22,"4")/(COUNT(EdClasses!$C22:$FE22)))</f>
        <v>0</v>
      </c>
      <c r="K26" s="19">
        <f>COUNTIF(EdClasses!C22:FE22,3)</f>
        <v>14</v>
      </c>
      <c r="L26" s="24">
        <f>(COUNTIF(EdClasses!C22:FE22,"3")/(COUNT(EdClasses!$C22:$FE22)))</f>
        <v>0.45161290322580644</v>
      </c>
      <c r="M26" s="19">
        <f>COUNTIF(EdClasses!C22:FE22,2)</f>
        <v>2</v>
      </c>
      <c r="N26" s="24">
        <f>(COUNTIF(EdClasses!C22:FE22,"2")/(COUNT(EdClasses!$C22:$FE22)))</f>
        <v>6.4516129032258063E-2</v>
      </c>
      <c r="O26" s="19">
        <f>COUNTIF(EdClasses!C22:FE22,1)</f>
        <v>3</v>
      </c>
      <c r="P26" s="24">
        <f>(COUNTIF(EdClasses!C22:FE22,"1")/(COUNT(EdClasses!$C22:$FE22)))</f>
        <v>9.6774193548387094E-2</v>
      </c>
      <c r="Q26" s="610"/>
      <c r="R26" s="466"/>
      <c r="S26" s="147"/>
      <c r="T26" s="376"/>
      <c r="U26" s="376"/>
      <c r="V26" s="251" t="s">
        <v>310</v>
      </c>
      <c r="W26" s="119">
        <f>E90</f>
        <v>3.5661428571428568</v>
      </c>
      <c r="X26" s="525"/>
      <c r="Y26" s="152"/>
      <c r="Z26" s="152"/>
      <c r="AA26" s="152"/>
      <c r="AB26" s="152"/>
      <c r="AC26" s="152"/>
      <c r="AD26" s="152"/>
      <c r="AE26" s="152"/>
      <c r="AF26" s="152"/>
      <c r="AG26" s="152"/>
    </row>
    <row r="27" spans="1:33" ht="45" customHeight="1">
      <c r="A27" t="s">
        <v>104</v>
      </c>
      <c r="B27" s="303" t="s">
        <v>105</v>
      </c>
      <c r="C27" s="373">
        <f>COUNT(EdClasses!C23:FE23)/COUNT(EdClasses!$C$4:$FE$4)</f>
        <v>0.56603773584905659</v>
      </c>
      <c r="D27" s="588">
        <f>AVERAGE(EdClasses!C23:FE23)</f>
        <v>3.7</v>
      </c>
      <c r="E27" s="588">
        <f>(SUM(EdClasses!C23:FE23)*COUNT(EdClasses!$C$4:$FE$4))/1000</f>
        <v>5.883</v>
      </c>
      <c r="F27" s="24">
        <f>COUNTIF(EdClasses!C23:FE23,"Y")/COUNT(EdClasses!$C$4:$FE$4)</f>
        <v>0.35849056603773582</v>
      </c>
      <c r="G27" s="19">
        <f>COUNTIF(EdClasses!C23:FE23,5)</f>
        <v>16</v>
      </c>
      <c r="H27" s="24">
        <f>(COUNTIF(EdClasses!C23:FE23,"5")/(COUNT(EdClasses!$C23:$FE23)))</f>
        <v>0.53333333333333333</v>
      </c>
      <c r="I27" s="19">
        <f>COUNTIF(EdClasses!C23:FE23,4)</f>
        <v>0</v>
      </c>
      <c r="J27" s="24">
        <f>(COUNTIF(EdClasses!C23:FE23,"4")/(COUNT(EdClasses!$C23:$FE23)))</f>
        <v>0</v>
      </c>
      <c r="K27" s="19">
        <f>COUNTIF(EdClasses!C23:FE23,3)</f>
        <v>7</v>
      </c>
      <c r="L27" s="24">
        <f>(COUNTIF(EdClasses!C23:FE23,"3")/(COUNT(EdClasses!$C23:$FE23)))</f>
        <v>0.23333333333333334</v>
      </c>
      <c r="M27" s="19">
        <f>COUNTIF(EdClasses!C23:FE23,2)</f>
        <v>3</v>
      </c>
      <c r="N27" s="24">
        <f>(COUNTIF(EdClasses!C23:FE23,"2")/(COUNT(EdClasses!$C23:$FE23)))</f>
        <v>0.1</v>
      </c>
      <c r="O27" s="19">
        <f>COUNTIF(EdClasses!C23:FE23,1)</f>
        <v>4</v>
      </c>
      <c r="P27" s="24">
        <f>(COUNTIF(EdClasses!C23:FE23,"1")/(COUNT(EdClasses!$C23:$FE23)))</f>
        <v>0.13333333333333333</v>
      </c>
      <c r="Q27" s="610"/>
      <c r="R27" s="466"/>
      <c r="S27" s="147"/>
      <c r="T27" s="376"/>
      <c r="U27" s="376"/>
      <c r="V27" s="251"/>
      <c r="W27" s="119"/>
      <c r="X27" s="525"/>
      <c r="Y27" s="152"/>
      <c r="Z27" s="152"/>
      <c r="AA27" s="152"/>
      <c r="AB27" s="152"/>
      <c r="AC27" s="152"/>
      <c r="AD27" s="152"/>
      <c r="AE27" s="152"/>
      <c r="AF27" s="152"/>
      <c r="AG27" s="152"/>
    </row>
    <row r="28" spans="1:33" ht="45" customHeight="1">
      <c r="A28" t="s">
        <v>106</v>
      </c>
      <c r="B28" s="303" t="s">
        <v>107</v>
      </c>
      <c r="C28" s="373">
        <f>COUNT(EdClasses!C24:FE24)/COUNT(EdClasses!$C$4:$FE$4)</f>
        <v>0.58490566037735847</v>
      </c>
      <c r="D28" s="588">
        <f>AVERAGE(EdClasses!C24:FE24)</f>
        <v>3.193548387096774</v>
      </c>
      <c r="E28" s="588">
        <f>(SUM(EdClasses!C24:FE24)*COUNT(EdClasses!$C$4:$FE$4))/1000</f>
        <v>5.2469999999999999</v>
      </c>
      <c r="F28" s="24">
        <f>COUNTIF(EdClasses!C24:FE24,"Y")/COUNT(EdClasses!$C$4:$FE$4)</f>
        <v>0.32075471698113206</v>
      </c>
      <c r="G28" s="19">
        <f>COUNTIF(EdClasses!C24:FE24,5)</f>
        <v>8</v>
      </c>
      <c r="H28" s="24">
        <f>(COUNTIF(EdClasses!C24:FE24,"5")/(COUNT(EdClasses!$C24:$FE24)))</f>
        <v>0.25806451612903225</v>
      </c>
      <c r="I28" s="19">
        <f>COUNTIF(EdClasses!C24:FE24,4)</f>
        <v>1</v>
      </c>
      <c r="J28" s="24">
        <f>(COUNTIF(EdClasses!C24:FE24,"4")/(COUNT(EdClasses!$C24:$FE24)))</f>
        <v>3.2258064516129031E-2</v>
      </c>
      <c r="K28" s="19">
        <f>COUNTIF(EdClasses!C24:FE24,3)</f>
        <v>15</v>
      </c>
      <c r="L28" s="24">
        <f>(COUNTIF(EdClasses!C24:FE24,"3")/(COUNT(EdClasses!$C24:$FE24)))</f>
        <v>0.4838709677419355</v>
      </c>
      <c r="M28" s="19">
        <f>COUNTIF(EdClasses!C24:FE24,2)</f>
        <v>3</v>
      </c>
      <c r="N28" s="24">
        <f>(COUNTIF(EdClasses!C24:FE24,"2")/(COUNT(EdClasses!$C24:$FE24)))</f>
        <v>9.6774193548387094E-2</v>
      </c>
      <c r="O28" s="19">
        <f>COUNTIF(EdClasses!C24:FE24,1)</f>
        <v>4</v>
      </c>
      <c r="P28" s="24">
        <f>(COUNTIF(EdClasses!C24:FE24,"1")/(COUNT(EdClasses!$C24:$FE24)))</f>
        <v>0.12903225806451613</v>
      </c>
      <c r="Q28" s="610"/>
      <c r="R28" s="466"/>
      <c r="S28" s="147"/>
      <c r="T28" s="376"/>
      <c r="U28" s="376"/>
      <c r="V28" s="251" t="s">
        <v>311</v>
      </c>
      <c r="W28" s="119">
        <f>E99</f>
        <v>5.4060000000000006</v>
      </c>
      <c r="X28" s="525"/>
      <c r="Y28" s="152"/>
      <c r="Z28" s="152"/>
      <c r="AA28" s="152"/>
      <c r="AB28" s="152"/>
      <c r="AC28" s="152"/>
      <c r="AD28" s="152"/>
      <c r="AE28" s="152"/>
      <c r="AF28" s="152"/>
      <c r="AG28" s="152"/>
    </row>
    <row r="29" spans="1:33" ht="45" customHeight="1">
      <c r="A29" t="s">
        <v>108</v>
      </c>
      <c r="B29" s="303" t="s">
        <v>109</v>
      </c>
      <c r="C29" s="373">
        <f>COUNT(EdClasses!C25:FE25)/COUNT(EdClasses!$C$4:$FE$4)</f>
        <v>0.60377358490566035</v>
      </c>
      <c r="D29" s="588">
        <f>AVERAGE(EdClasses!C25:FE25)</f>
        <v>3.34375</v>
      </c>
      <c r="E29" s="588">
        <f>(SUM(EdClasses!C25:FE25)*COUNT(EdClasses!$C$4:$FE$4))/1000</f>
        <v>5.6710000000000003</v>
      </c>
      <c r="F29" s="24">
        <f>COUNTIF(EdClasses!C25:FE25,"Y")/COUNT(EdClasses!$C$4:$FE$4)</f>
        <v>0.39622641509433965</v>
      </c>
      <c r="G29" s="19">
        <f>COUNTIF(EdClasses!C25:FE25,5)</f>
        <v>11</v>
      </c>
      <c r="H29" s="24">
        <f>(COUNTIF(EdClasses!C25:FE25,"5")/(COUNT(EdClasses!$C25:$FE25)))</f>
        <v>0.34375</v>
      </c>
      <c r="I29" s="19">
        <f>COUNTIF(EdClasses!C25:FE25,4)</f>
        <v>3</v>
      </c>
      <c r="J29" s="24">
        <f>(COUNTIF(EdClasses!C25:FE25,"4")/(COUNT(EdClasses!$C25:$FE25)))</f>
        <v>9.375E-2</v>
      </c>
      <c r="K29" s="19">
        <f>COUNTIF(EdClasses!C25:FE25,3)</f>
        <v>10</v>
      </c>
      <c r="L29" s="24">
        <f>(COUNTIF(EdClasses!C25:FE25,"3")/(COUNT(EdClasses!$C25:$FE25)))</f>
        <v>0.3125</v>
      </c>
      <c r="M29" s="19">
        <f>COUNTIF(EdClasses!C25:FE25,2)</f>
        <v>2</v>
      </c>
      <c r="N29" s="24">
        <f>(COUNTIF(EdClasses!C25:FE25,"2")/(COUNT(EdClasses!$C25:$FE25)))</f>
        <v>6.25E-2</v>
      </c>
      <c r="O29" s="19">
        <f>COUNTIF(EdClasses!C25:FE25,1)</f>
        <v>6</v>
      </c>
      <c r="P29" s="24">
        <f>(COUNTIF(EdClasses!C25:FE25,"1")/(COUNT(EdClasses!$C25:$FE25)))</f>
        <v>0.1875</v>
      </c>
      <c r="Q29" s="610"/>
      <c r="R29" s="466"/>
      <c r="S29" s="147"/>
      <c r="T29" s="376"/>
      <c r="U29" s="376"/>
      <c r="V29" s="251"/>
      <c r="W29" s="119"/>
      <c r="X29" s="525"/>
      <c r="Y29" s="152"/>
      <c r="Z29" s="152"/>
      <c r="AA29" s="152"/>
      <c r="AB29" s="152"/>
      <c r="AC29" s="152"/>
      <c r="AD29" s="152"/>
      <c r="AE29" s="152"/>
      <c r="AF29" s="152"/>
      <c r="AG29" s="152"/>
    </row>
    <row r="30" spans="1:33" ht="37.5" customHeight="1">
      <c r="A30" s="375"/>
      <c r="B30" s="583" t="s">
        <v>110</v>
      </c>
      <c r="C30" s="373">
        <f>COUNT(EdClasses!C26:FE26)/COUNT(EdClasses!$C$4:$FE$4)</f>
        <v>0</v>
      </c>
      <c r="D30" s="25">
        <f>AVERAGE(D31:D39)</f>
        <v>3.2684603804460544</v>
      </c>
      <c r="E30" s="25">
        <f>AVERAGE(E31:E39)</f>
        <v>4.469666666666666</v>
      </c>
      <c r="F30" s="507">
        <f>AVERAGE(F31:F39)</f>
        <v>0.29979035639412993</v>
      </c>
      <c r="G30" s="697"/>
      <c r="H30" s="697"/>
      <c r="I30" s="697"/>
      <c r="J30" s="697"/>
      <c r="K30" s="697"/>
      <c r="L30" s="697"/>
      <c r="M30" s="697"/>
      <c r="N30" s="697"/>
      <c r="O30" s="697"/>
      <c r="P30" s="697"/>
      <c r="Q30" s="571"/>
      <c r="R30" s="466"/>
      <c r="S30" s="147"/>
      <c r="T30" s="376"/>
      <c r="U30" s="376"/>
      <c r="V30" s="251" t="s">
        <v>312</v>
      </c>
      <c r="W30" s="119">
        <f>E103</f>
        <v>5.123333333333334</v>
      </c>
      <c r="X30" s="525"/>
      <c r="Y30" s="152"/>
      <c r="Z30" s="152"/>
      <c r="AA30" s="152"/>
      <c r="AB30" s="152"/>
      <c r="AC30" s="152"/>
      <c r="AD30" s="152"/>
      <c r="AE30" s="152"/>
      <c r="AF30" s="152"/>
      <c r="AG30" s="152"/>
    </row>
    <row r="31" spans="1:33" ht="45" customHeight="1">
      <c r="A31" t="s">
        <v>111</v>
      </c>
      <c r="B31" s="68" t="s">
        <v>112</v>
      </c>
      <c r="C31" s="373">
        <f>COUNT(EdClasses!C27:FE27)/COUNT(EdClasses!$C$4:$FE$4)</f>
        <v>0.50943396226415094</v>
      </c>
      <c r="D31" s="588">
        <f>AVERAGE(EdClasses!C27:FE27)</f>
        <v>2.6666666666666665</v>
      </c>
      <c r="E31" s="588">
        <f>(SUM(EdClasses!C27:FE27)*COUNT(EdClasses!$C$4:$FE$4))/1000</f>
        <v>3.8159999999999998</v>
      </c>
      <c r="F31" s="24">
        <f>COUNTIF(EdClasses!C27:FE27,"Y")/COUNT(EdClasses!$C$4:$FE$4)</f>
        <v>0.16981132075471697</v>
      </c>
      <c r="G31" s="19">
        <f>COUNTIF(EdClasses!C27:FE27,5)</f>
        <v>1</v>
      </c>
      <c r="H31" s="24">
        <f>(COUNTIF(EdClasses!C27:FE27,"5")/(COUNT(EdClasses!$C27:$FE27)))</f>
        <v>3.7037037037037035E-2</v>
      </c>
      <c r="I31" s="19">
        <f>COUNTIF(EdClasses!C27:FE27,4)</f>
        <v>3</v>
      </c>
      <c r="J31" s="24">
        <f>(COUNTIF(EdClasses!C27:FE27,"4")/(COUNT(EdClasses!$C27:$FE27)))</f>
        <v>0.1111111111111111</v>
      </c>
      <c r="K31" s="19">
        <f>COUNTIF(EdClasses!C27:FE27,3)</f>
        <v>14</v>
      </c>
      <c r="L31" s="24">
        <f>(COUNTIF(EdClasses!C27:FE27,"3")/(COUNT(EdClasses!$C27:$FE27)))</f>
        <v>0.51851851851851849</v>
      </c>
      <c r="M31" s="19">
        <f>COUNTIF(EdClasses!C27:FE27,2)</f>
        <v>4</v>
      </c>
      <c r="N31" s="24">
        <f>(COUNTIF(EdClasses!C27:FE27,"2")/(COUNT(EdClasses!$C27:$FE27)))</f>
        <v>0.14814814814814814</v>
      </c>
      <c r="O31" s="19">
        <f>COUNTIF(EdClasses!C27:FE27,1)</f>
        <v>5</v>
      </c>
      <c r="P31" s="24">
        <f>(COUNTIF(EdClasses!C27:FE27,"1")/(COUNT(EdClasses!$C27:$FE27)))</f>
        <v>0.18518518518518517</v>
      </c>
      <c r="Q31" s="610"/>
      <c r="R31" s="466"/>
      <c r="S31" s="147"/>
      <c r="T31" s="376"/>
      <c r="U31" s="376"/>
      <c r="V31" s="251"/>
      <c r="W31" s="119"/>
      <c r="X31" s="525"/>
      <c r="Y31" s="152"/>
      <c r="Z31" s="152"/>
      <c r="AA31" s="152"/>
      <c r="AB31" s="152"/>
      <c r="AC31" s="152"/>
      <c r="AD31" s="152"/>
      <c r="AE31" s="152"/>
      <c r="AF31" s="152"/>
      <c r="AG31" s="152"/>
    </row>
    <row r="32" spans="1:33" ht="45" customHeight="1">
      <c r="A32" t="s">
        <v>113</v>
      </c>
      <c r="B32" s="354" t="s">
        <v>114</v>
      </c>
      <c r="C32" s="373">
        <f>COUNT(EdClasses!C28:FE28)/COUNT(EdClasses!$C$4:$FE$4)</f>
        <v>0.43396226415094341</v>
      </c>
      <c r="D32" s="588">
        <f>AVERAGE(EdClasses!C28:FE28)</f>
        <v>2.6086956521739131</v>
      </c>
      <c r="E32" s="588">
        <f>(SUM(EdClasses!C28:FE28)*COUNT(EdClasses!$C$4:$FE$4))/1000</f>
        <v>3.18</v>
      </c>
      <c r="F32" s="24">
        <f>COUNTIF(EdClasses!C28:FE28,"Y")/COUNT(EdClasses!$C$4:$FE$4)</f>
        <v>0.11320754716981132</v>
      </c>
      <c r="G32" s="19">
        <f>COUNTIF(EdClasses!C28:FE28,5)</f>
        <v>5</v>
      </c>
      <c r="H32" s="24">
        <f>(COUNTIF(EdClasses!C28:FE28,"5")/(COUNT(EdClasses!$C28:$FE28)))</f>
        <v>0.21739130434782608</v>
      </c>
      <c r="I32" s="19">
        <f>COUNTIF(EdClasses!C28:FE28,4)</f>
        <v>0</v>
      </c>
      <c r="J32" s="24">
        <f>(COUNTIF(EdClasses!C28:FE28,"4")/(COUNT(EdClasses!$C28:$FE28)))</f>
        <v>0</v>
      </c>
      <c r="K32" s="19">
        <f>COUNTIF(EdClasses!C28:FE28,3)</f>
        <v>6</v>
      </c>
      <c r="L32" s="24">
        <f>(COUNTIF(EdClasses!C28:FE28,"3")/(COUNT(EdClasses!$C28:$FE28)))</f>
        <v>0.2608695652173913</v>
      </c>
      <c r="M32" s="19">
        <f>COUNTIF(EdClasses!C28:FE28,2)</f>
        <v>5</v>
      </c>
      <c r="N32" s="24">
        <f>(COUNTIF(EdClasses!C28:FE28,"2")/(COUNT(EdClasses!$C28:$FE28)))</f>
        <v>0.21739130434782608</v>
      </c>
      <c r="O32" s="19">
        <f>COUNTIF(EdClasses!C28:FE28,1)</f>
        <v>7</v>
      </c>
      <c r="P32" s="24">
        <f>(COUNTIF(EdClasses!C28:FE28,"1")/(COUNT(EdClasses!$C28:$FE28)))</f>
        <v>0.30434782608695654</v>
      </c>
      <c r="Q32" s="610"/>
      <c r="R32" s="466"/>
      <c r="S32" s="676"/>
      <c r="T32" s="570"/>
      <c r="U32" s="570"/>
      <c r="V32" s="629" t="s">
        <v>313</v>
      </c>
      <c r="W32" s="38">
        <f>E108</f>
        <v>3.4626666666666672</v>
      </c>
      <c r="X32" s="525"/>
      <c r="Y32" s="152"/>
      <c r="Z32" s="152"/>
      <c r="AA32" s="152"/>
      <c r="AB32" s="152"/>
      <c r="AC32" s="152"/>
      <c r="AD32" s="152"/>
      <c r="AE32" s="152"/>
      <c r="AF32" s="152"/>
      <c r="AG32" s="152"/>
    </row>
    <row r="33" spans="1:33" ht="45" customHeight="1">
      <c r="A33" t="s">
        <v>115</v>
      </c>
      <c r="B33" s="303" t="s">
        <v>116</v>
      </c>
      <c r="C33" s="373">
        <f>COUNT(EdClasses!C29:FE29)/COUNT(EdClasses!$C$4:$FE$4)</f>
        <v>0.54716981132075471</v>
      </c>
      <c r="D33" s="588">
        <f>AVERAGE(EdClasses!C29:FE29)</f>
        <v>4.2068965517241379</v>
      </c>
      <c r="E33" s="588">
        <f>(SUM(EdClasses!C29:FE29)*COUNT(EdClasses!$C$4:$FE$4))/1000</f>
        <v>6.4660000000000002</v>
      </c>
      <c r="F33" s="24">
        <f>COUNTIF(EdClasses!C29:FE29,"Y")/COUNT(EdClasses!$C$4:$FE$4)</f>
        <v>0.45283018867924529</v>
      </c>
      <c r="G33" s="19">
        <f>COUNTIF(EdClasses!C29:FE29,5)</f>
        <v>21</v>
      </c>
      <c r="H33" s="24">
        <f>(COUNTIF(EdClasses!C29:FE29,"5")/(COUNT(EdClasses!$C29:$FE29)))</f>
        <v>0.72413793103448276</v>
      </c>
      <c r="I33" s="19">
        <f>COUNTIF(EdClasses!C29:FE29,4)</f>
        <v>1</v>
      </c>
      <c r="J33" s="24">
        <f>(COUNTIF(EdClasses!C29:FE29,"4")/(COUNT(EdClasses!$C29:$FE29)))</f>
        <v>3.4482758620689655E-2</v>
      </c>
      <c r="K33" s="19">
        <f>COUNTIF(EdClasses!C29:FE29,3)</f>
        <v>3</v>
      </c>
      <c r="L33" s="24">
        <f>(COUNTIF(EdClasses!C29:FE29,"3")/(COUNT(EdClasses!$C29:$FE29)))</f>
        <v>0.10344827586206896</v>
      </c>
      <c r="M33" s="19">
        <f>COUNTIF(EdClasses!C29:FE29,2)</f>
        <v>0</v>
      </c>
      <c r="N33" s="24">
        <f>(COUNTIF(EdClasses!C29:FE29,"2")/(COUNT(EdClasses!$C29:$FE29)))</f>
        <v>0</v>
      </c>
      <c r="O33" s="19">
        <f>COUNTIF(EdClasses!C29:FE29,1)</f>
        <v>4</v>
      </c>
      <c r="P33" s="24">
        <f>(COUNTIF(EdClasses!C29:FE29,"1")/(COUNT(EdClasses!$C29:$FE29)))</f>
        <v>0.13793103448275862</v>
      </c>
      <c r="Q33" s="610"/>
      <c r="R33" s="376"/>
      <c r="S33" s="589"/>
      <c r="T33" s="589"/>
      <c r="U33" s="589"/>
      <c r="V33" s="290"/>
      <c r="W33" s="290"/>
      <c r="X33" s="152"/>
      <c r="Y33" s="152"/>
      <c r="Z33" s="152"/>
      <c r="AA33" s="152"/>
      <c r="AB33" s="152"/>
      <c r="AC33" s="152"/>
      <c r="AD33" s="152"/>
      <c r="AE33" s="152"/>
      <c r="AF33" s="152"/>
      <c r="AG33" s="152"/>
    </row>
    <row r="34" spans="1:33" ht="45" customHeight="1">
      <c r="A34" t="s">
        <v>117</v>
      </c>
      <c r="B34" s="509" t="s">
        <v>118</v>
      </c>
      <c r="C34" s="373">
        <f>COUNT(EdClasses!C30:FE30)/COUNT(EdClasses!$C$4:$FE$4)</f>
        <v>0.43396226415094341</v>
      </c>
      <c r="D34" s="588">
        <f>AVERAGE(EdClasses!C30:FE30)</f>
        <v>3.1739130434782608</v>
      </c>
      <c r="E34" s="588">
        <f>(SUM(EdClasses!C30:FE30)*COUNT(EdClasses!$C$4:$FE$4))/1000</f>
        <v>3.8690000000000002</v>
      </c>
      <c r="F34" s="24">
        <f>COUNTIF(EdClasses!C30:FE30,"Y")/COUNT(EdClasses!$C$4:$FE$4)</f>
        <v>0.35849056603773582</v>
      </c>
      <c r="G34" s="19">
        <f>COUNTIF(EdClasses!C30:FE30,5)</f>
        <v>5</v>
      </c>
      <c r="H34" s="24">
        <f>(COUNTIF(EdClasses!C30:FE30,"5")/(COUNT(EdClasses!$C30:$FE30)))</f>
        <v>0.21739130434782608</v>
      </c>
      <c r="I34" s="19">
        <f>COUNTIF(EdClasses!C30:FE30,4)</f>
        <v>2</v>
      </c>
      <c r="J34" s="24">
        <f>(COUNTIF(EdClasses!C30:FE30,"4")/(COUNT(EdClasses!$C30:$FE30)))</f>
        <v>8.6956521739130432E-2</v>
      </c>
      <c r="K34" s="19">
        <f>COUNTIF(EdClasses!C30:FE30,3)</f>
        <v>12</v>
      </c>
      <c r="L34" s="24">
        <f>(COUNTIF(EdClasses!C30:FE30,"3")/(COUNT(EdClasses!$C30:$FE30)))</f>
        <v>0.52173913043478259</v>
      </c>
      <c r="M34" s="19">
        <f>COUNTIF(EdClasses!C30:FE30,2)</f>
        <v>0</v>
      </c>
      <c r="N34" s="24">
        <f>(COUNTIF(EdClasses!C30:FE30,"2")/(COUNT(EdClasses!$C30:$FE30)))</f>
        <v>0</v>
      </c>
      <c r="O34" s="19">
        <f>COUNTIF(EdClasses!C30:FE30,1)</f>
        <v>4</v>
      </c>
      <c r="P34" s="24">
        <f>(COUNTIF(EdClasses!C30:FE30,"1")/(COUNT(EdClasses!$C30:$FE30)))</f>
        <v>0.17391304347826086</v>
      </c>
      <c r="Q34" s="610"/>
      <c r="R34" s="376"/>
      <c r="S34" s="376"/>
      <c r="T34" s="376"/>
      <c r="U34" s="376"/>
      <c r="V34" s="152"/>
      <c r="W34" s="152"/>
      <c r="X34" s="152"/>
      <c r="Y34" s="152"/>
      <c r="Z34" s="152"/>
      <c r="AA34" s="152"/>
      <c r="AB34" s="152"/>
      <c r="AC34" s="152"/>
      <c r="AD34" s="152"/>
      <c r="AE34" s="152"/>
      <c r="AF34" s="152"/>
      <c r="AG34" s="152"/>
    </row>
    <row r="35" spans="1:33" ht="45" customHeight="1">
      <c r="A35" t="s">
        <v>119</v>
      </c>
      <c r="B35" s="354" t="s">
        <v>314</v>
      </c>
      <c r="C35" s="373">
        <f>COUNT(EdClasses!C31:FE31)/COUNT(EdClasses!$C$4:$FE$4)</f>
        <v>0.49056603773584906</v>
      </c>
      <c r="D35" s="588">
        <f>AVERAGE(EdClasses!C31:FE31)</f>
        <v>3.0769230769230771</v>
      </c>
      <c r="E35" s="588">
        <f>(SUM(EdClasses!C31:FE31)*COUNT(EdClasses!$C$4:$FE$4))/1000</f>
        <v>4.24</v>
      </c>
      <c r="F35" s="24">
        <f>COUNTIF(EdClasses!C31:FE31,"Y")/COUNT(EdClasses!$C$4:$FE$4)</f>
        <v>0.35849056603773582</v>
      </c>
      <c r="G35" s="19">
        <f>COUNTIF(EdClasses!C31:FE31,5)</f>
        <v>4</v>
      </c>
      <c r="H35" s="24">
        <f>(COUNTIF(EdClasses!C31:FE31,"5")/(COUNT(EdClasses!$C31:$FE31)))</f>
        <v>0.15384615384615385</v>
      </c>
      <c r="I35" s="19">
        <f>COUNTIF(EdClasses!C31:FE31,4)</f>
        <v>3</v>
      </c>
      <c r="J35" s="24">
        <f>(COUNTIF(EdClasses!C31:FE31,"4")/(COUNT(EdClasses!$C31:$FE31)))</f>
        <v>0.11538461538461539</v>
      </c>
      <c r="K35" s="19">
        <f>COUNTIF(EdClasses!C31:FE31,3)</f>
        <v>14</v>
      </c>
      <c r="L35" s="24">
        <f>(COUNTIF(EdClasses!C31:FE31,"3")/(COUNT(EdClasses!$C31:$FE31)))</f>
        <v>0.53846153846153844</v>
      </c>
      <c r="M35" s="19">
        <f>COUNTIF(EdClasses!C31:FE31,2)</f>
        <v>1</v>
      </c>
      <c r="N35" s="24">
        <f>(COUNTIF(EdClasses!C31:FE31,"2")/(COUNT(EdClasses!$C31:$FE31)))</f>
        <v>3.8461538461538464E-2</v>
      </c>
      <c r="O35" s="19">
        <f>COUNTIF(EdClasses!C31:FE31,1)</f>
        <v>4</v>
      </c>
      <c r="P35" s="24">
        <f>(COUNTIF(EdClasses!C31:FE31,"1")/(COUNT(EdClasses!$C31:$FE31)))</f>
        <v>0.15384615384615385</v>
      </c>
      <c r="Q35" s="610"/>
      <c r="R35" s="376"/>
      <c r="S35" s="376"/>
      <c r="T35" s="376"/>
      <c r="U35" s="376"/>
      <c r="V35" s="152"/>
      <c r="W35" s="152"/>
      <c r="X35" s="152"/>
      <c r="Y35" s="152"/>
      <c r="Z35" s="152"/>
      <c r="AA35" s="152"/>
      <c r="AB35" s="152"/>
      <c r="AC35" s="152"/>
      <c r="AD35" s="152"/>
      <c r="AE35" s="152"/>
      <c r="AF35" s="152"/>
      <c r="AG35" s="152"/>
    </row>
    <row r="36" spans="1:33" ht="45" customHeight="1">
      <c r="A36" t="s">
        <v>121</v>
      </c>
      <c r="B36" s="354" t="s">
        <v>122</v>
      </c>
      <c r="C36" s="373">
        <f>COUNT(EdClasses!C32:FE32)/COUNT(EdClasses!$C$4:$FE$4)</f>
        <v>0.49056603773584906</v>
      </c>
      <c r="D36" s="588">
        <f>AVERAGE(EdClasses!C32:FE32)</f>
        <v>3.2692307692307692</v>
      </c>
      <c r="E36" s="588">
        <f>(SUM(EdClasses!C32:FE32)*COUNT(EdClasses!$C$4:$FE$4))/1000</f>
        <v>4.5049999999999999</v>
      </c>
      <c r="F36" s="24">
        <f>COUNTIF(EdClasses!C32:FE32,"Y")/COUNT(EdClasses!$C$4:$FE$4)</f>
        <v>0.30188679245283018</v>
      </c>
      <c r="G36" s="19">
        <f>COUNTIF(EdClasses!C32:FE32,5)</f>
        <v>6</v>
      </c>
      <c r="H36" s="24">
        <f>(COUNTIF(EdClasses!C32:FE32,"5")/(COUNT(EdClasses!$C32:$FE32)))</f>
        <v>0.23076923076923078</v>
      </c>
      <c r="I36" s="19">
        <f>COUNTIF(EdClasses!C32:FE32,4)</f>
        <v>2</v>
      </c>
      <c r="J36" s="24">
        <f>(COUNTIF(EdClasses!C32:FE32,"4")/(COUNT(EdClasses!$C32:$FE32)))</f>
        <v>7.6923076923076927E-2</v>
      </c>
      <c r="K36" s="19">
        <f>COUNTIF(EdClasses!C32:FE32,3)</f>
        <v>14</v>
      </c>
      <c r="L36" s="24">
        <f>(COUNTIF(EdClasses!C32:FE32,"3")/(COUNT(EdClasses!$C32:$FE32)))</f>
        <v>0.53846153846153844</v>
      </c>
      <c r="M36" s="19">
        <f>COUNTIF(EdClasses!C32:FE32,2)</f>
        <v>1</v>
      </c>
      <c r="N36" s="24">
        <f>(COUNTIF(EdClasses!C32:FE32,"2")/(COUNT(EdClasses!$C32:$FE32)))</f>
        <v>3.8461538461538464E-2</v>
      </c>
      <c r="O36" s="19">
        <f>COUNTIF(EdClasses!C32:FE32,1)</f>
        <v>3</v>
      </c>
      <c r="P36" s="24">
        <f>(COUNTIF(EdClasses!C32:FE32,"1")/(COUNT(EdClasses!$C32:$FE32)))</f>
        <v>0.11538461538461539</v>
      </c>
      <c r="Q36" s="610"/>
      <c r="R36" s="376"/>
      <c r="S36" s="376"/>
      <c r="T36" s="376"/>
      <c r="U36" s="376"/>
      <c r="V36" s="152"/>
      <c r="W36" s="152"/>
      <c r="X36" s="152"/>
      <c r="Y36" s="152"/>
      <c r="Z36" s="152"/>
      <c r="AA36" s="152"/>
      <c r="AB36" s="152"/>
      <c r="AC36" s="152"/>
      <c r="AD36" s="152"/>
      <c r="AE36" s="152"/>
      <c r="AF36" s="152"/>
      <c r="AG36" s="152"/>
    </row>
    <row r="37" spans="1:33" ht="45" customHeight="1">
      <c r="A37" t="s">
        <v>123</v>
      </c>
      <c r="B37" s="303" t="s">
        <v>124</v>
      </c>
      <c r="C37" s="373">
        <f>COUNT(EdClasses!C33:FE33)/COUNT(EdClasses!$C$4:$FE$4)</f>
        <v>0.49056603773584906</v>
      </c>
      <c r="D37" s="588">
        <f>AVERAGE(EdClasses!C33:FE33)</f>
        <v>3.4230769230769229</v>
      </c>
      <c r="E37" s="588">
        <f>(SUM(EdClasses!C33:FE33)*COUNT(EdClasses!$C$4:$FE$4))/1000</f>
        <v>4.7169999999999996</v>
      </c>
      <c r="F37" s="24">
        <f>COUNTIF(EdClasses!C33:FE33,"Y")/COUNT(EdClasses!$C$4:$FE$4)</f>
        <v>0.26415094339622641</v>
      </c>
      <c r="G37" s="19">
        <f>COUNTIF(EdClasses!C33:FE33,5)</f>
        <v>9</v>
      </c>
      <c r="H37" s="24">
        <f>(COUNTIF(EdClasses!C33:FE33,"5")/(COUNT(EdClasses!$C33:$FE33)))</f>
        <v>0.34615384615384615</v>
      </c>
      <c r="I37" s="19">
        <f>COUNTIF(EdClasses!C33:FE33,4)</f>
        <v>1</v>
      </c>
      <c r="J37" s="24">
        <f>(COUNTIF(EdClasses!C33:FE33,"4")/(COUNT(EdClasses!$C33:$FE33)))</f>
        <v>3.8461538461538464E-2</v>
      </c>
      <c r="K37" s="19">
        <f>COUNTIF(EdClasses!C33:FE33,3)</f>
        <v>11</v>
      </c>
      <c r="L37" s="24">
        <f>(COUNTIF(EdClasses!C33:FE33,"3")/(COUNT(EdClasses!$C33:$FE33)))</f>
        <v>0.42307692307692307</v>
      </c>
      <c r="M37" s="19">
        <f>COUNTIF(EdClasses!C33:FE33,2)</f>
        <v>2</v>
      </c>
      <c r="N37" s="24">
        <f>(COUNTIF(EdClasses!C33:FE33,"2")/(COUNT(EdClasses!$C33:$FE33)))</f>
        <v>7.6923076923076927E-2</v>
      </c>
      <c r="O37" s="19">
        <f>COUNTIF(EdClasses!C33:FE33,1)</f>
        <v>3</v>
      </c>
      <c r="P37" s="24">
        <f>(COUNTIF(EdClasses!C33:FE33,"1")/(COUNT(EdClasses!$C33:$FE33)))</f>
        <v>0.11538461538461539</v>
      </c>
      <c r="Q37" s="610"/>
      <c r="R37" s="376"/>
      <c r="S37" s="376"/>
      <c r="T37" s="376"/>
      <c r="U37" s="376"/>
      <c r="V37" s="152"/>
      <c r="W37" s="152"/>
      <c r="X37" s="152"/>
      <c r="Y37" s="152"/>
      <c r="Z37" s="152"/>
      <c r="AA37" s="152"/>
      <c r="AB37" s="152"/>
      <c r="AC37" s="152"/>
      <c r="AD37" s="152"/>
      <c r="AE37" s="152"/>
      <c r="AF37" s="152"/>
      <c r="AG37" s="152"/>
    </row>
    <row r="38" spans="1:33" ht="45" customHeight="1">
      <c r="A38" t="s">
        <v>125</v>
      </c>
      <c r="B38" s="303" t="s">
        <v>126</v>
      </c>
      <c r="C38" s="373">
        <f>COUNT(EdClasses!C34:FE34)/COUNT(EdClasses!$C$4:$FE$4)</f>
        <v>0.50943396226415094</v>
      </c>
      <c r="D38" s="588">
        <f>AVERAGE(EdClasses!C34:FE34)</f>
        <v>3.4074074074074074</v>
      </c>
      <c r="E38" s="588">
        <f>(SUM(EdClasses!C34:FE34)*COUNT(EdClasses!$C$4:$FE$4))/1000</f>
        <v>4.8760000000000003</v>
      </c>
      <c r="F38" s="24">
        <f>COUNTIF(EdClasses!C34:FE34,"Y")/COUNT(EdClasses!$C$4:$FE$4)</f>
        <v>0.37735849056603776</v>
      </c>
      <c r="G38" s="19">
        <f>COUNTIF(EdClasses!C34:FE34,5)</f>
        <v>9</v>
      </c>
      <c r="H38" s="24">
        <f>(COUNTIF(EdClasses!C34:FE34,"5")/(COUNT(EdClasses!$C34:$FE34)))</f>
        <v>0.33333333333333331</v>
      </c>
      <c r="I38" s="19">
        <f>COUNTIF(EdClasses!C34:FE34,4)</f>
        <v>1</v>
      </c>
      <c r="J38" s="24">
        <f>(COUNTIF(EdClasses!C34:FE34,"4")/(COUNT(EdClasses!$C34:$FE34)))</f>
        <v>3.7037037037037035E-2</v>
      </c>
      <c r="K38" s="19">
        <f>COUNTIF(EdClasses!C34:FE34,3)</f>
        <v>13</v>
      </c>
      <c r="L38" s="24">
        <f>(COUNTIF(EdClasses!C34:FE34,"3")/(COUNT(EdClasses!$C34:$FE34)))</f>
        <v>0.48148148148148145</v>
      </c>
      <c r="M38" s="19">
        <f>COUNTIF(EdClasses!C34:FE34,2)</f>
        <v>0</v>
      </c>
      <c r="N38" s="24">
        <f>(COUNTIF(EdClasses!C34:FE34,"2")/(COUNT(EdClasses!$C34:$FE34)))</f>
        <v>0</v>
      </c>
      <c r="O38" s="19">
        <f>COUNTIF(EdClasses!C34:FE34,1)</f>
        <v>4</v>
      </c>
      <c r="P38" s="24">
        <f>(COUNTIF(EdClasses!C34:FE34,"1")/(COUNT(EdClasses!$C34:$FE34)))</f>
        <v>0.14814814814814814</v>
      </c>
      <c r="Q38" s="610"/>
      <c r="R38" s="376"/>
      <c r="S38" s="376"/>
      <c r="T38" s="376"/>
      <c r="U38" s="376"/>
      <c r="V38" s="152"/>
      <c r="W38" s="152"/>
      <c r="X38" s="152"/>
      <c r="Y38" s="152"/>
      <c r="Z38" s="152"/>
      <c r="AA38" s="152"/>
      <c r="AB38" s="152"/>
      <c r="AC38" s="152"/>
      <c r="AD38" s="152"/>
      <c r="AE38" s="152"/>
      <c r="AF38" s="152"/>
      <c r="AG38" s="152"/>
    </row>
    <row r="39" spans="1:33" ht="45" customHeight="1">
      <c r="A39" t="s">
        <v>127</v>
      </c>
      <c r="B39" s="303" t="s">
        <v>128</v>
      </c>
      <c r="C39" s="373">
        <f>COUNT(EdClasses!C35:FE35)/COUNT(EdClasses!$C$4:$FE$4)</f>
        <v>0.45283018867924529</v>
      </c>
      <c r="D39" s="588">
        <f>AVERAGE(EdClasses!C35:FE35)</f>
        <v>3.5833333333333335</v>
      </c>
      <c r="E39" s="588">
        <f>(SUM(EdClasses!C35:FE35)*COUNT(EdClasses!$C$4:$FE$4))/1000</f>
        <v>4.5579999999999998</v>
      </c>
      <c r="F39" s="24">
        <f>COUNTIF(EdClasses!C35:FE35,"Y")/COUNT(EdClasses!$C$4:$FE$4)</f>
        <v>0.30188679245283018</v>
      </c>
      <c r="G39" s="19">
        <f>COUNTIF(EdClasses!C35:FE35,5)</f>
        <v>8</v>
      </c>
      <c r="H39" s="24">
        <f>(COUNTIF(EdClasses!C35:FE35,"5")/(COUNT(EdClasses!$C35:$FE35)))</f>
        <v>0.33333333333333331</v>
      </c>
      <c r="I39" s="19">
        <f>COUNTIF(EdClasses!C35:FE35,4)</f>
        <v>2</v>
      </c>
      <c r="J39" s="24">
        <f>(COUNTIF(EdClasses!C35:FE35,"4")/(COUNT(EdClasses!$C35:$FE35)))</f>
        <v>8.3333333333333329E-2</v>
      </c>
      <c r="K39" s="19">
        <f>COUNTIF(EdClasses!C35:FE35,3)</f>
        <v>12</v>
      </c>
      <c r="L39" s="24">
        <f>(COUNTIF(EdClasses!C35:FE35,"3")/(COUNT(EdClasses!$C35:$FE35)))</f>
        <v>0.5</v>
      </c>
      <c r="M39" s="19">
        <f>COUNTIF(EdClasses!C35:FE35,2)</f>
        <v>0</v>
      </c>
      <c r="N39" s="24">
        <f>(COUNTIF(EdClasses!C35:FE35,"2")/(COUNT(EdClasses!$C35:$FE35)))</f>
        <v>0</v>
      </c>
      <c r="O39" s="19">
        <f>COUNTIF(EdClasses!C35:FE35,1)</f>
        <v>2</v>
      </c>
      <c r="P39" s="24">
        <f>(COUNTIF(EdClasses!C35:FE35,"1")/(COUNT(EdClasses!$C35:$FE35)))</f>
        <v>8.3333333333333329E-2</v>
      </c>
      <c r="Q39" s="610"/>
      <c r="R39" s="376"/>
      <c r="S39" s="376"/>
      <c r="T39" s="376"/>
      <c r="U39" s="376"/>
      <c r="V39" s="152"/>
      <c r="W39" s="152"/>
      <c r="X39" s="152"/>
      <c r="Y39" s="152"/>
      <c r="Z39" s="152"/>
      <c r="AA39" s="152"/>
      <c r="AB39" s="152"/>
      <c r="AC39" s="152"/>
      <c r="AD39" s="152"/>
      <c r="AE39" s="152"/>
      <c r="AF39" s="152"/>
      <c r="AG39" s="152"/>
    </row>
    <row r="40" spans="1:33" ht="37.5" customHeight="1">
      <c r="A40" s="375"/>
      <c r="B40" s="583" t="s">
        <v>129</v>
      </c>
      <c r="C40" s="373">
        <f>COUNT(EdClasses!C36:FE36)/COUNT(EdClasses!$C$4:$FE$4)</f>
        <v>0</v>
      </c>
      <c r="D40" s="25">
        <f>AVERAGE(D41:D45)</f>
        <v>3.2093939393939395</v>
      </c>
      <c r="E40" s="25">
        <f>AVERAGE(E41:E45)</f>
        <v>3.339</v>
      </c>
      <c r="F40" s="507">
        <f>AVERAGE(F41:F45)</f>
        <v>0.21509433962264152</v>
      </c>
      <c r="G40" s="215"/>
      <c r="H40" s="215"/>
      <c r="I40" s="215"/>
      <c r="J40" s="215"/>
      <c r="K40" s="215"/>
      <c r="L40" s="215"/>
      <c r="M40" s="215"/>
      <c r="N40" s="215"/>
      <c r="O40" s="215"/>
      <c r="P40" s="215"/>
      <c r="Q40" s="594"/>
      <c r="R40" s="376"/>
      <c r="S40" s="376"/>
      <c r="T40" s="376"/>
      <c r="U40" s="376"/>
      <c r="V40" s="152"/>
      <c r="W40" s="152"/>
      <c r="X40" s="152"/>
      <c r="Y40" s="152"/>
      <c r="Z40" s="152"/>
      <c r="AA40" s="152"/>
      <c r="AB40" s="152"/>
      <c r="AC40" s="152"/>
      <c r="AD40" s="152"/>
      <c r="AE40" s="152"/>
      <c r="AF40" s="152"/>
      <c r="AG40" s="152"/>
    </row>
    <row r="41" spans="1:33" ht="45" customHeight="1">
      <c r="A41" t="s">
        <v>130</v>
      </c>
      <c r="B41" s="303" t="s">
        <v>131</v>
      </c>
      <c r="C41" s="373">
        <f>COUNT(EdClasses!C37:FE37)/COUNT(EdClasses!$C$4:$FE$4)</f>
        <v>0.41509433962264153</v>
      </c>
      <c r="D41" s="588">
        <f>AVERAGE(EdClasses!C37:FE37)</f>
        <v>3.3636363636363638</v>
      </c>
      <c r="E41" s="588">
        <f>(SUM(EdClasses!C37:FE37)*COUNT(EdClasses!$C$4:$FE$4))/1000</f>
        <v>3.9220000000000002</v>
      </c>
      <c r="F41" s="24">
        <f>COUNTIF(EdClasses!C37:FE37,"Y")/COUNT(EdClasses!$C$4:$FE$4)</f>
        <v>0.33962264150943394</v>
      </c>
      <c r="G41" s="19">
        <f>COUNTIF(EdClasses!C37:FE37,5)</f>
        <v>5</v>
      </c>
      <c r="H41" s="24">
        <f>(COUNTIF(EdClasses!C37:FE37,"5")/(COUNT(EdClasses!$C37:$FE37)))</f>
        <v>0.22727272727272727</v>
      </c>
      <c r="I41" s="19">
        <f>COUNTIF(EdClasses!C37:FE37,4)</f>
        <v>5</v>
      </c>
      <c r="J41" s="24">
        <f>(COUNTIF(EdClasses!C37:FE37,"4")/(COUNT(EdClasses!$C37:$FE37)))</f>
        <v>0.22727272727272727</v>
      </c>
      <c r="K41" s="19">
        <f>COUNTIF(EdClasses!C37:FE37,3)</f>
        <v>8</v>
      </c>
      <c r="L41" s="24">
        <f>(COUNTIF(EdClasses!C37:FE37,"3")/(COUNT(EdClasses!$C37:$FE37)))</f>
        <v>0.36363636363636365</v>
      </c>
      <c r="M41" s="19">
        <f>COUNTIF(EdClasses!C37:FE37,2)</f>
        <v>1</v>
      </c>
      <c r="N41" s="24">
        <f>(COUNTIF(EdClasses!C37:FE37,"2")/(COUNT(EdClasses!$C37:$FE37)))</f>
        <v>4.5454545454545456E-2</v>
      </c>
      <c r="O41" s="19">
        <f>COUNTIF(EdClasses!C37:FE37,1)</f>
        <v>3</v>
      </c>
      <c r="P41" s="24">
        <f>(COUNTIF(EdClasses!C37:FE37,"1")/(COUNT(EdClasses!$C37:$FE37)))</f>
        <v>0.13636363636363635</v>
      </c>
      <c r="Q41" s="610"/>
      <c r="R41" s="376"/>
      <c r="S41" s="376"/>
      <c r="T41" s="376"/>
      <c r="U41" s="376"/>
      <c r="V41" s="152"/>
      <c r="W41" s="152"/>
      <c r="X41" s="152"/>
      <c r="Y41" s="152"/>
      <c r="Z41" s="152"/>
      <c r="AA41" s="152"/>
      <c r="AB41" s="152"/>
      <c r="AC41" s="152"/>
      <c r="AD41" s="152"/>
      <c r="AE41" s="152"/>
      <c r="AF41" s="152"/>
      <c r="AG41" s="152"/>
    </row>
    <row r="42" spans="1:33" ht="45" customHeight="1">
      <c r="A42" t="s">
        <v>132</v>
      </c>
      <c r="B42" s="303" t="s">
        <v>133</v>
      </c>
      <c r="C42" s="373">
        <f>COUNT(EdClasses!C38:FE38)/COUNT(EdClasses!$C$4:$FE$4)</f>
        <v>0.39622641509433965</v>
      </c>
      <c r="D42" s="588">
        <f>AVERAGE(EdClasses!C38:FE38)</f>
        <v>3.3333333333333335</v>
      </c>
      <c r="E42" s="588">
        <f>(SUM(EdClasses!C38:FE38)*COUNT(EdClasses!$C$4:$FE$4))/1000</f>
        <v>3.71</v>
      </c>
      <c r="F42" s="24">
        <f>COUNTIF(EdClasses!C38:FE38,"Y")/COUNT(EdClasses!$C$4:$FE$4)</f>
        <v>0.30188679245283018</v>
      </c>
      <c r="G42" s="19">
        <f>COUNTIF(EdClasses!C38:FE38,5)</f>
        <v>5</v>
      </c>
      <c r="H42" s="24">
        <f>(COUNTIF(EdClasses!C38:FE38,"5")/(COUNT(EdClasses!$C38:$FE38)))</f>
        <v>0.23809523809523808</v>
      </c>
      <c r="I42" s="19">
        <f>COUNTIF(EdClasses!C38:FE38,4)</f>
        <v>2</v>
      </c>
      <c r="J42" s="24">
        <f>(COUNTIF(EdClasses!C38:FE38,"4")/(COUNT(EdClasses!$C38:$FE38)))</f>
        <v>9.5238095238095233E-2</v>
      </c>
      <c r="K42" s="19">
        <f>COUNTIF(EdClasses!C38:FE38,3)</f>
        <v>11</v>
      </c>
      <c r="L42" s="24">
        <f>(COUNTIF(EdClasses!C38:FE38,"3")/(COUNT(EdClasses!$C38:$FE38)))</f>
        <v>0.52380952380952384</v>
      </c>
      <c r="M42" s="19">
        <f>COUNTIF(EdClasses!C38:FE38,2)</f>
        <v>1</v>
      </c>
      <c r="N42" s="24">
        <f>(COUNTIF(EdClasses!C38:FE38,"2")/(COUNT(EdClasses!$C38:$FE38)))</f>
        <v>4.7619047619047616E-2</v>
      </c>
      <c r="O42" s="19">
        <f>COUNTIF(EdClasses!C38:FE38,1)</f>
        <v>2</v>
      </c>
      <c r="P42" s="24">
        <f>(COUNTIF(EdClasses!C38:FE38,"1")/(COUNT(EdClasses!$C38:$FE38)))</f>
        <v>9.5238095238095233E-2</v>
      </c>
      <c r="Q42" s="610"/>
      <c r="R42" s="376"/>
      <c r="S42" s="376"/>
      <c r="T42" s="376"/>
      <c r="U42" s="376"/>
      <c r="V42" s="152"/>
      <c r="W42" s="152"/>
      <c r="X42" s="152"/>
      <c r="Y42" s="152"/>
      <c r="Z42" s="152"/>
      <c r="AA42" s="152"/>
      <c r="AB42" s="152"/>
      <c r="AC42" s="152"/>
      <c r="AD42" s="152"/>
      <c r="AE42" s="152"/>
      <c r="AF42" s="152"/>
      <c r="AG42" s="152"/>
    </row>
    <row r="43" spans="1:33" ht="45" customHeight="1">
      <c r="A43" t="s">
        <v>134</v>
      </c>
      <c r="B43" s="303" t="s">
        <v>135</v>
      </c>
      <c r="C43" s="373">
        <f>COUNT(EdClasses!C39:FE39)/COUNT(EdClasses!$C$4:$FE$4)</f>
        <v>0.45283018867924529</v>
      </c>
      <c r="D43" s="588">
        <f>AVERAGE(EdClasses!C39:FE39)</f>
        <v>2.75</v>
      </c>
      <c r="E43" s="588">
        <f>(SUM(EdClasses!C39:FE39)*COUNT(EdClasses!$C$4:$FE$4))/1000</f>
        <v>3.4980000000000002</v>
      </c>
      <c r="F43" s="24">
        <f>COUNTIF(EdClasses!C39:FE39,"Y")/COUNT(EdClasses!$C$4:$FE$4)</f>
        <v>0.13207547169811321</v>
      </c>
      <c r="G43" s="19">
        <f>COUNTIF(EdClasses!C39:FE39,5)</f>
        <v>5</v>
      </c>
      <c r="H43" s="24">
        <f>(COUNTIF(EdClasses!C39:FE39,"5")/(COUNT(EdClasses!$C39:$FE39)))</f>
        <v>0.20833333333333334</v>
      </c>
      <c r="I43" s="19">
        <f>COUNTIF(EdClasses!C39:FE39,4)</f>
        <v>1</v>
      </c>
      <c r="J43" s="24">
        <f>(COUNTIF(EdClasses!C39:FE39,"4")/(COUNT(EdClasses!$C39:$FE39)))</f>
        <v>4.1666666666666664E-2</v>
      </c>
      <c r="K43" s="19">
        <f>COUNTIF(EdClasses!C39:FE39,3)</f>
        <v>8</v>
      </c>
      <c r="L43" s="24">
        <f>(COUNTIF(EdClasses!C39:FE39,"3")/(COUNT(EdClasses!$C39:$FE39)))</f>
        <v>0.33333333333333331</v>
      </c>
      <c r="M43" s="19">
        <f>COUNTIF(EdClasses!C39:FE39,2)</f>
        <v>3</v>
      </c>
      <c r="N43" s="24">
        <f>(COUNTIF(EdClasses!C39:FE39,"2")/(COUNT(EdClasses!$C39:$FE39)))</f>
        <v>0.125</v>
      </c>
      <c r="O43" s="19">
        <f>COUNTIF(EdClasses!C39:FE39,1)</f>
        <v>7</v>
      </c>
      <c r="P43" s="24">
        <f>(COUNTIF(EdClasses!C39:FE39,"1")/(COUNT(EdClasses!$C39:$FE39)))</f>
        <v>0.29166666666666669</v>
      </c>
      <c r="Q43" s="610"/>
      <c r="R43" s="376"/>
      <c r="S43" s="376"/>
      <c r="T43" s="376"/>
      <c r="U43" s="376"/>
      <c r="V43" s="152"/>
      <c r="W43" s="152"/>
      <c r="X43" s="152"/>
      <c r="Y43" s="152"/>
      <c r="Z43" s="152"/>
      <c r="AA43" s="152"/>
      <c r="AB43" s="152"/>
      <c r="AC43" s="152"/>
      <c r="AD43" s="152"/>
      <c r="AE43" s="152"/>
      <c r="AF43" s="152"/>
      <c r="AG43" s="152"/>
    </row>
    <row r="44" spans="1:33" ht="45" customHeight="1">
      <c r="A44" t="s">
        <v>136</v>
      </c>
      <c r="B44" s="303" t="s">
        <v>137</v>
      </c>
      <c r="C44" s="373">
        <f>COUNT(EdClasses!C40:FE40)/COUNT(EdClasses!$C$4:$FE$4)</f>
        <v>0.32075471698113206</v>
      </c>
      <c r="D44" s="588">
        <f>AVERAGE(EdClasses!C40:FE40)</f>
        <v>3</v>
      </c>
      <c r="E44" s="588">
        <f>(SUM(EdClasses!C40:FE40)*COUNT(EdClasses!$C$4:$FE$4))/1000</f>
        <v>2.7029999999999998</v>
      </c>
      <c r="F44" s="24">
        <f>COUNTIF(EdClasses!C40:FE40,"Y")/COUNT(EdClasses!$C$4:$FE$4)</f>
        <v>0.15094339622641509</v>
      </c>
      <c r="G44" s="19">
        <f>COUNTIF(EdClasses!C40:FE40,5)</f>
        <v>3</v>
      </c>
      <c r="H44" s="24">
        <f>(COUNTIF(EdClasses!C40:FE40,"5")/(COUNT(EdClasses!$C40:$FE40)))</f>
        <v>0.17647058823529413</v>
      </c>
      <c r="I44" s="19">
        <f>COUNTIF(EdClasses!C40:FE40,4)</f>
        <v>3</v>
      </c>
      <c r="J44" s="24">
        <f>(COUNTIF(EdClasses!C40:FE40,"4")/(COUNT(EdClasses!$C40:$FE40)))</f>
        <v>0.17647058823529413</v>
      </c>
      <c r="K44" s="19">
        <f>COUNTIF(EdClasses!C40:FE40,3)</f>
        <v>6</v>
      </c>
      <c r="L44" s="24">
        <f>(COUNTIF(EdClasses!C40:FE40,"3")/(COUNT(EdClasses!$C40:$FE40)))</f>
        <v>0.35294117647058826</v>
      </c>
      <c r="M44" s="19">
        <f>COUNTIF(EdClasses!C40:FE40,2)</f>
        <v>1</v>
      </c>
      <c r="N44" s="24">
        <f>(COUNTIF(EdClasses!C40:FE40,"2")/(COUNT(EdClasses!$C40:$FE40)))</f>
        <v>5.8823529411764705E-2</v>
      </c>
      <c r="O44" s="19">
        <f>COUNTIF(EdClasses!C40:FE40,1)</f>
        <v>4</v>
      </c>
      <c r="P44" s="24">
        <f>(COUNTIF(EdClasses!C40:FE40,"1")/(COUNT(EdClasses!$C40:$FE40)))</f>
        <v>0.23529411764705882</v>
      </c>
      <c r="Q44" s="610"/>
      <c r="R44" s="376"/>
      <c r="S44" s="376"/>
      <c r="T44" s="376"/>
      <c r="U44" s="376"/>
      <c r="V44" s="152"/>
      <c r="W44" s="152"/>
      <c r="X44" s="152"/>
      <c r="Y44" s="152"/>
      <c r="Z44" s="152"/>
      <c r="AA44" s="152"/>
      <c r="AB44" s="152"/>
      <c r="AC44" s="152"/>
      <c r="AD44" s="152"/>
      <c r="AE44" s="152"/>
      <c r="AF44" s="152"/>
      <c r="AG44" s="152"/>
    </row>
    <row r="45" spans="1:33" ht="45" customHeight="1">
      <c r="A45" t="s">
        <v>138</v>
      </c>
      <c r="B45" s="303" t="s">
        <v>139</v>
      </c>
      <c r="C45" s="373">
        <f>COUNT(EdClasses!C41:FE41)/COUNT(EdClasses!$C$4:$FE$4)</f>
        <v>0.28301886792452829</v>
      </c>
      <c r="D45" s="588">
        <f>AVERAGE(EdClasses!C41:FE41)</f>
        <v>3.6</v>
      </c>
      <c r="E45" s="588">
        <f>(SUM(EdClasses!C41:FE41)*COUNT(EdClasses!$C$4:$FE$4))/1000</f>
        <v>2.8620000000000001</v>
      </c>
      <c r="F45" s="24">
        <f>COUNTIF(EdClasses!C41:FE41,"Y")/COUNT(EdClasses!$C$4:$FE$4)</f>
        <v>0.15094339622641509</v>
      </c>
      <c r="G45" s="19">
        <f>COUNTIF(EdClasses!C41:FE41,5)</f>
        <v>7</v>
      </c>
      <c r="H45" s="24">
        <f>(COUNTIF(EdClasses!C41:FE41,"5")/(COUNT(EdClasses!$C41:$FE41)))</f>
        <v>0.46666666666666667</v>
      </c>
      <c r="I45" s="19">
        <f>COUNTIF(EdClasses!C41:FE41,4)</f>
        <v>0</v>
      </c>
      <c r="J45" s="24">
        <f>(COUNTIF(EdClasses!C41:FE41,"4")/(COUNT(EdClasses!$C41:$FE41)))</f>
        <v>0</v>
      </c>
      <c r="K45" s="19">
        <f>COUNTIF(EdClasses!C41:FE41,3)</f>
        <v>5</v>
      </c>
      <c r="L45" s="24">
        <f>(COUNTIF(EdClasses!C41:FE41,"3")/(COUNT(EdClasses!$C41:$FE41)))</f>
        <v>0.33333333333333331</v>
      </c>
      <c r="M45" s="19">
        <f>COUNTIF(EdClasses!C41:FE41,2)</f>
        <v>1</v>
      </c>
      <c r="N45" s="24">
        <f>(COUNTIF(EdClasses!C41:FE41,"2")/(COUNT(EdClasses!$C41:$FE41)))</f>
        <v>6.6666666666666666E-2</v>
      </c>
      <c r="O45" s="19">
        <f>COUNTIF(EdClasses!C41:FE41,1)</f>
        <v>2</v>
      </c>
      <c r="P45" s="24">
        <f>(COUNTIF(EdClasses!C41:FE41,"1")/(COUNT(EdClasses!$C41:$FE41)))</f>
        <v>0.13333333333333333</v>
      </c>
      <c r="Q45" s="610"/>
      <c r="R45" s="376"/>
      <c r="S45" s="376"/>
      <c r="T45" s="376"/>
      <c r="U45" s="376"/>
      <c r="V45" s="152"/>
      <c r="W45" s="152"/>
      <c r="X45" s="152"/>
      <c r="Y45" s="152"/>
      <c r="Z45" s="152"/>
      <c r="AA45" s="152"/>
      <c r="AB45" s="152"/>
      <c r="AC45" s="152"/>
      <c r="AD45" s="152"/>
      <c r="AE45" s="152"/>
      <c r="AF45" s="152"/>
      <c r="AG45" s="152"/>
    </row>
    <row r="46" spans="1:33" ht="37.5" customHeight="1">
      <c r="A46" s="375"/>
      <c r="B46" s="583" t="s">
        <v>140</v>
      </c>
      <c r="C46" s="373">
        <f>COUNT(EdClasses!C42:FE42)/COUNT(EdClasses!$C$4:$FE$4)</f>
        <v>0</v>
      </c>
      <c r="D46" s="25">
        <f>AVERAGE(D47:D50)</f>
        <v>2.84244724025974</v>
      </c>
      <c r="E46" s="25">
        <f>AVERAGE(E47:E50)</f>
        <v>4.7037500000000003</v>
      </c>
      <c r="F46" s="507">
        <f>AVERAGE(F47:F50)</f>
        <v>0.17924528301886791</v>
      </c>
      <c r="G46" s="215"/>
      <c r="H46" s="215"/>
      <c r="I46" s="215"/>
      <c r="J46" s="215"/>
      <c r="K46" s="215"/>
      <c r="L46" s="215"/>
      <c r="M46" s="215"/>
      <c r="N46" s="215"/>
      <c r="O46" s="215"/>
      <c r="P46" s="215"/>
      <c r="Q46" s="594"/>
      <c r="R46" s="376"/>
      <c r="S46" s="376"/>
      <c r="T46" s="376"/>
      <c r="U46" s="376"/>
      <c r="V46" s="152"/>
      <c r="W46" s="152"/>
      <c r="X46" s="152"/>
      <c r="Y46" s="152"/>
      <c r="Z46" s="152"/>
      <c r="AA46" s="152"/>
      <c r="AB46" s="152"/>
      <c r="AC46" s="152"/>
      <c r="AD46" s="152"/>
      <c r="AE46" s="152"/>
      <c r="AF46" s="152"/>
      <c r="AG46" s="152"/>
    </row>
    <row r="47" spans="1:33" ht="45" customHeight="1">
      <c r="A47" t="s">
        <v>141</v>
      </c>
      <c r="B47" s="303" t="s">
        <v>142</v>
      </c>
      <c r="C47" s="373">
        <f>COUNT(EdClasses!C43:FE43)/COUNT(EdClasses!$C$4:$FE$4)</f>
        <v>0.60377358490566035</v>
      </c>
      <c r="D47" s="588">
        <f>AVERAGE(EdClasses!C43:FE43)</f>
        <v>2.96875</v>
      </c>
      <c r="E47" s="588">
        <f>(SUM(EdClasses!C43:FE43)*COUNT(EdClasses!$C$4:$FE$4))/1000</f>
        <v>5.0350000000000001</v>
      </c>
      <c r="F47" s="24">
        <f>COUNTIF(EdClasses!C43:FE43,"Y")/COUNT(EdClasses!$C$4:$FE$4)</f>
        <v>0.16981132075471697</v>
      </c>
      <c r="G47" s="19">
        <f>COUNTIF(EdClasses!C43:FE43,5)</f>
        <v>6</v>
      </c>
      <c r="H47" s="24">
        <f>(COUNTIF(EdClasses!C43:FE43,"5")/(COUNT(EdClasses!$C43:$FE43)))</f>
        <v>0.1875</v>
      </c>
      <c r="I47" s="19">
        <f>COUNTIF(EdClasses!C43:FE43,4)</f>
        <v>2</v>
      </c>
      <c r="J47" s="24">
        <f>(COUNTIF(EdClasses!C43:FE43,"4")/(COUNT(EdClasses!$C43:$FE43)))</f>
        <v>6.25E-2</v>
      </c>
      <c r="K47" s="19">
        <f>COUNTIF(EdClasses!C43:FE43,3)</f>
        <v>14</v>
      </c>
      <c r="L47" s="24">
        <f>(COUNTIF(EdClasses!C43:FE43,"3")/(COUNT(EdClasses!$C43:$FE43)))</f>
        <v>0.4375</v>
      </c>
      <c r="M47" s="19">
        <f>COUNTIF(EdClasses!C43:FE43,2)</f>
        <v>5</v>
      </c>
      <c r="N47" s="24">
        <f>(COUNTIF(EdClasses!C43:FE43,"2")/(COUNT(EdClasses!$C43:$FE43)))</f>
        <v>0.15625</v>
      </c>
      <c r="O47" s="19">
        <f>COUNTIF(EdClasses!C43:FE43,1)</f>
        <v>5</v>
      </c>
      <c r="P47" s="24">
        <f>(COUNTIF(EdClasses!C43:FE43,"1")/(COUNT(EdClasses!$C43:$FE43)))</f>
        <v>0.15625</v>
      </c>
      <c r="Q47" s="610"/>
      <c r="R47" s="376"/>
      <c r="S47" s="376"/>
      <c r="T47" s="376"/>
      <c r="U47" s="376"/>
      <c r="V47" s="152"/>
      <c r="W47" s="152"/>
      <c r="X47" s="152"/>
      <c r="Y47" s="152"/>
      <c r="Z47" s="152"/>
      <c r="AA47" s="152"/>
      <c r="AB47" s="152"/>
      <c r="AC47" s="152"/>
      <c r="AD47" s="152"/>
      <c r="AE47" s="152"/>
      <c r="AF47" s="152"/>
      <c r="AG47" s="152"/>
    </row>
    <row r="48" spans="1:33" ht="45" customHeight="1">
      <c r="A48" t="s">
        <v>143</v>
      </c>
      <c r="B48" s="303" t="s">
        <v>144</v>
      </c>
      <c r="C48" s="373">
        <f>COUNT(EdClasses!C44:FE44)/COUNT(EdClasses!$C$4:$FE$4)</f>
        <v>0.660377358490566</v>
      </c>
      <c r="D48" s="588">
        <f>AVERAGE(EdClasses!C44:FE44)</f>
        <v>2.7428571428571429</v>
      </c>
      <c r="E48" s="588">
        <f>(SUM(EdClasses!C44:FE44)*COUNT(EdClasses!$C$4:$FE$4))/1000</f>
        <v>5.0880000000000001</v>
      </c>
      <c r="F48" s="24">
        <f>COUNTIF(EdClasses!C44:FE44,"Y")/COUNT(EdClasses!$C$4:$FE$4)</f>
        <v>0.16981132075471697</v>
      </c>
      <c r="G48" s="19">
        <f>COUNTIF(EdClasses!C44:FE44,5)</f>
        <v>6</v>
      </c>
      <c r="H48" s="24">
        <f>(COUNTIF(EdClasses!C44:FE44,"5")/(COUNT(EdClasses!$C44:$FE44)))</f>
        <v>0.17142857142857143</v>
      </c>
      <c r="I48" s="19">
        <f>COUNTIF(EdClasses!C44:FE44,4)</f>
        <v>3</v>
      </c>
      <c r="J48" s="24">
        <f>(COUNTIF(EdClasses!C44:FE44,"4")/(COUNT(EdClasses!$C44:$FE44)))</f>
        <v>8.5714285714285715E-2</v>
      </c>
      <c r="K48" s="19">
        <f>COUNTIF(EdClasses!C44:FE44,3)</f>
        <v>12</v>
      </c>
      <c r="L48" s="24">
        <f>(COUNTIF(EdClasses!C44:FE44,"3")/(COUNT(EdClasses!$C44:$FE44)))</f>
        <v>0.34285714285714286</v>
      </c>
      <c r="M48" s="19">
        <f>COUNTIF(EdClasses!C44:FE44,2)</f>
        <v>4</v>
      </c>
      <c r="N48" s="24">
        <f>(COUNTIF(EdClasses!C44:FE44,"2")/(COUNT(EdClasses!$C44:$FE44)))</f>
        <v>0.11428571428571428</v>
      </c>
      <c r="O48" s="19">
        <f>COUNTIF(EdClasses!C44:FE44,1)</f>
        <v>10</v>
      </c>
      <c r="P48" s="24">
        <f>(COUNTIF(EdClasses!C44:FE44,"1")/(COUNT(EdClasses!$C44:$FE44)))</f>
        <v>0.2857142857142857</v>
      </c>
      <c r="Q48" s="610"/>
      <c r="R48" s="376"/>
      <c r="S48" s="376"/>
      <c r="T48" s="376"/>
      <c r="U48" s="376"/>
      <c r="V48" s="152"/>
      <c r="W48" s="152"/>
      <c r="X48" s="152"/>
      <c r="Y48" s="152"/>
      <c r="Z48" s="152"/>
      <c r="AA48" s="152"/>
      <c r="AB48" s="152"/>
      <c r="AC48" s="152"/>
      <c r="AD48" s="152"/>
      <c r="AE48" s="152"/>
      <c r="AF48" s="152"/>
      <c r="AG48" s="152"/>
    </row>
    <row r="49" spans="1:33" ht="45" customHeight="1">
      <c r="A49" t="s">
        <v>145</v>
      </c>
      <c r="B49" s="303" t="s">
        <v>146</v>
      </c>
      <c r="C49" s="373">
        <f>COUNT(EdClasses!C45:FE45)/COUNT(EdClasses!$C$4:$FE$4)</f>
        <v>0.62264150943396224</v>
      </c>
      <c r="D49" s="588">
        <f>AVERAGE(EdClasses!C45:FE45)</f>
        <v>2.8181818181818183</v>
      </c>
      <c r="E49" s="588">
        <f>(SUM(EdClasses!C45:FE45)*COUNT(EdClasses!$C$4:$FE$4))/1000</f>
        <v>4.9290000000000003</v>
      </c>
      <c r="F49" s="24">
        <f>COUNTIF(EdClasses!C45:FE45,"Y")/COUNT(EdClasses!$C$4:$FE$4)</f>
        <v>0.20754716981132076</v>
      </c>
      <c r="G49" s="19">
        <f>COUNTIF(EdClasses!C45:FE45,5)</f>
        <v>5</v>
      </c>
      <c r="H49" s="24">
        <f>(COUNTIF(EdClasses!C45:FE45,"5")/(COUNT(EdClasses!$C45:$FE45)))</f>
        <v>0.15151515151515152</v>
      </c>
      <c r="I49" s="19">
        <f>COUNTIF(EdClasses!C45:FE45,4)</f>
        <v>4</v>
      </c>
      <c r="J49" s="24">
        <f>(COUNTIF(EdClasses!C45:FE45,"4")/(COUNT(EdClasses!$C45:$FE45)))</f>
        <v>0.12121212121212122</v>
      </c>
      <c r="K49" s="19">
        <f>COUNTIF(EdClasses!C45:FE45,3)</f>
        <v>13</v>
      </c>
      <c r="L49" s="24">
        <f>(COUNTIF(EdClasses!C45:FE45,"3")/(COUNT(EdClasses!$C45:$FE45)))</f>
        <v>0.39393939393939392</v>
      </c>
      <c r="M49" s="19">
        <f>COUNTIF(EdClasses!C45:FE45,2)</f>
        <v>2</v>
      </c>
      <c r="N49" s="24">
        <f>(COUNTIF(EdClasses!C45:FE45,"2")/(COUNT(EdClasses!$C45:$FE45)))</f>
        <v>6.0606060606060608E-2</v>
      </c>
      <c r="O49" s="19">
        <f>COUNTIF(EdClasses!C45:FE45,1)</f>
        <v>9</v>
      </c>
      <c r="P49" s="24">
        <f>(COUNTIF(EdClasses!C45:FE45,"1")/(COUNT(EdClasses!$C45:$FE45)))</f>
        <v>0.27272727272727271</v>
      </c>
      <c r="Q49" s="610"/>
      <c r="R49" s="376"/>
      <c r="S49" s="376"/>
      <c r="T49" s="376"/>
      <c r="U49" s="376"/>
      <c r="V49" s="152"/>
      <c r="W49" s="152"/>
      <c r="X49" s="152"/>
      <c r="Y49" s="152"/>
      <c r="Z49" s="152"/>
      <c r="AA49" s="152"/>
      <c r="AB49" s="152"/>
      <c r="AC49" s="152"/>
      <c r="AD49" s="152"/>
      <c r="AE49" s="152"/>
      <c r="AF49" s="152"/>
      <c r="AG49" s="152"/>
    </row>
    <row r="50" spans="1:33" ht="45" customHeight="1">
      <c r="A50" t="s">
        <v>147</v>
      </c>
      <c r="B50" s="303" t="s">
        <v>148</v>
      </c>
      <c r="C50" s="373">
        <f>COUNT(EdClasses!C46:FE46)/COUNT(EdClasses!$C$4:$FE$4)</f>
        <v>0.47169811320754718</v>
      </c>
      <c r="D50" s="588">
        <f>AVERAGE(EdClasses!C46:FE46)</f>
        <v>2.84</v>
      </c>
      <c r="E50" s="588">
        <f>(SUM(EdClasses!C46:FE46)*COUNT(EdClasses!$C$4:$FE$4))/1000</f>
        <v>3.7629999999999999</v>
      </c>
      <c r="F50" s="24">
        <f>COUNTIF(EdClasses!C46:FE46,"Y")/COUNT(EdClasses!$C$4:$FE$4)</f>
        <v>0.16981132075471697</v>
      </c>
      <c r="G50" s="19">
        <f>COUNTIF(EdClasses!C46:FE46,5)</f>
        <v>2</v>
      </c>
      <c r="H50" s="24">
        <f>(COUNTIF(EdClasses!C46:FE46,"5")/(COUNT(EdClasses!$C46:$FE46)))</f>
        <v>0.08</v>
      </c>
      <c r="I50" s="19">
        <f>COUNTIF(EdClasses!C46:FE46,4)</f>
        <v>4</v>
      </c>
      <c r="J50" s="24">
        <f>(COUNTIF(EdClasses!C46:FE46,"4")/(COUNT(EdClasses!$C46:$FE46)))</f>
        <v>0.16</v>
      </c>
      <c r="K50" s="19">
        <f>COUNTIF(EdClasses!C46:FE46,3)</f>
        <v>12</v>
      </c>
      <c r="L50" s="24">
        <f>(COUNTIF(EdClasses!C46:FE46,"3")/(COUNT(EdClasses!$C46:$FE46)))</f>
        <v>0.48</v>
      </c>
      <c r="M50" s="19">
        <f>COUNTIF(EdClasses!C46:FE46,2)</f>
        <v>2</v>
      </c>
      <c r="N50" s="24">
        <f>(COUNTIF(EdClasses!C46:FE46,"2")/(COUNT(EdClasses!$C46:$FE46)))</f>
        <v>0.08</v>
      </c>
      <c r="O50" s="19">
        <f>COUNTIF(EdClasses!C46:FE46,1)</f>
        <v>5</v>
      </c>
      <c r="P50" s="24">
        <f>(COUNTIF(EdClasses!C46:FE46,"1")/(COUNT(EdClasses!$C46:$FE46)))</f>
        <v>0.2</v>
      </c>
      <c r="Q50" s="610"/>
      <c r="R50" s="376"/>
      <c r="S50" s="376"/>
      <c r="T50" s="376"/>
      <c r="U50" s="376"/>
      <c r="V50" s="152"/>
      <c r="W50" s="152"/>
      <c r="X50" s="152"/>
      <c r="Y50" s="152"/>
      <c r="Z50" s="152"/>
      <c r="AA50" s="152"/>
      <c r="AB50" s="152"/>
      <c r="AC50" s="152"/>
      <c r="AD50" s="152"/>
      <c r="AE50" s="152"/>
      <c r="AF50" s="152"/>
      <c r="AG50" s="152"/>
    </row>
    <row r="51" spans="1:33" ht="37.5" customHeight="1">
      <c r="A51" s="90"/>
      <c r="B51" s="684" t="s">
        <v>315</v>
      </c>
      <c r="C51" s="373">
        <f>COUNT(EdClasses!C47:FE47)/COUNT(EdClasses!$C$4:$FE$4)</f>
        <v>0</v>
      </c>
      <c r="D51" s="597">
        <f>AVERAGE(D53:D59,D61:D65)</f>
        <v>3.5348105171900612</v>
      </c>
      <c r="E51" s="597">
        <f>AVERAGE(E53:E59,E61:E65)</f>
        <v>6.1877500000000012</v>
      </c>
      <c r="F51" s="62">
        <f>AVERAGE(F53:F59,F61:F65)</f>
        <v>0.38050314465408808</v>
      </c>
      <c r="G51" s="61"/>
      <c r="H51" s="61"/>
      <c r="I51" s="61"/>
      <c r="J51" s="61"/>
      <c r="K51" s="61"/>
      <c r="L51" s="61"/>
      <c r="M51" s="61"/>
      <c r="N51" s="61"/>
      <c r="O51" s="61"/>
      <c r="P51" s="61"/>
      <c r="Q51" s="178"/>
      <c r="R51" s="376"/>
      <c r="S51" s="376"/>
      <c r="T51" s="376"/>
      <c r="U51" s="376"/>
      <c r="V51" s="152"/>
      <c r="W51" s="152"/>
      <c r="X51" s="152"/>
      <c r="Y51" s="152"/>
      <c r="Z51" s="152"/>
      <c r="AA51" s="152"/>
      <c r="AB51" s="152"/>
      <c r="AC51" s="152"/>
      <c r="AD51" s="152"/>
      <c r="AE51" s="152"/>
      <c r="AF51" s="152"/>
      <c r="AG51" s="152"/>
    </row>
    <row r="52" spans="1:33" ht="37.5" customHeight="1">
      <c r="A52" s="346"/>
      <c r="B52" s="668" t="s">
        <v>150</v>
      </c>
      <c r="C52" s="373">
        <f>COUNT(EdClasses!C48:FE48)/COUNT(EdClasses!$C$4:$FE$4)</f>
        <v>0</v>
      </c>
      <c r="D52" s="101">
        <f>AVERAGE(D53:D59)</f>
        <v>3.5856598608720844</v>
      </c>
      <c r="E52" s="101">
        <f>AVERAGE(E53:E59)</f>
        <v>6.3221428571428584</v>
      </c>
      <c r="F52" s="595">
        <f>AVERAGE(F53:F59)</f>
        <v>0.3692722371967655</v>
      </c>
      <c r="G52" s="489"/>
      <c r="H52" s="489"/>
      <c r="I52" s="489"/>
      <c r="J52" s="489"/>
      <c r="K52" s="489"/>
      <c r="L52" s="489"/>
      <c r="M52" s="489"/>
      <c r="N52" s="489"/>
      <c r="O52" s="489"/>
      <c r="P52" s="489"/>
      <c r="Q52" s="129"/>
      <c r="R52" s="376"/>
      <c r="S52" s="376"/>
      <c r="T52" s="376"/>
      <c r="U52" s="376"/>
      <c r="V52" s="152"/>
      <c r="W52" s="152"/>
      <c r="X52" s="152"/>
      <c r="Y52" s="152"/>
      <c r="Z52" s="152"/>
      <c r="AA52" s="152"/>
      <c r="AB52" s="152"/>
      <c r="AC52" s="152"/>
      <c r="AD52" s="152"/>
      <c r="AE52" s="152"/>
      <c r="AF52" s="152"/>
      <c r="AG52" s="152"/>
    </row>
    <row r="53" spans="1:33" ht="45" customHeight="1">
      <c r="A53" t="s">
        <v>151</v>
      </c>
      <c r="B53" s="68" t="s">
        <v>152</v>
      </c>
      <c r="C53" s="373">
        <f>COUNT(EdClasses!C49:FE49)/COUNT(EdClasses!$C$4:$FE$4)</f>
        <v>0.79245283018867929</v>
      </c>
      <c r="D53" s="588">
        <f>AVERAGE(EdClasses!C49:FE49)</f>
        <v>3.8809523809523809</v>
      </c>
      <c r="E53" s="588">
        <f>(SUM(EdClasses!C49:FE49)*COUNT(EdClasses!$C$4:$FE$4))/1000</f>
        <v>8.6389999999999993</v>
      </c>
      <c r="F53" s="24">
        <f>COUNTIF(EdClasses!C49:FE49,"Y")/COUNT(EdClasses!$C$4:$FE$4)</f>
        <v>0.54716981132075471</v>
      </c>
      <c r="G53" s="19">
        <f>COUNTIF(EdClasses!C49:FE49,5)</f>
        <v>19</v>
      </c>
      <c r="H53" s="24">
        <f>(COUNTIF(EdClasses!C49:FE49,"5")/(COUNT(EdClasses!$C49:$FE49)))</f>
        <v>0.45238095238095238</v>
      </c>
      <c r="I53" s="19">
        <f>COUNTIF(EdClasses!C49:FE49,4)</f>
        <v>7</v>
      </c>
      <c r="J53" s="24">
        <f>(COUNTIF(EdClasses!C49:FE49,"4")/(COUNT(EdClasses!$C49:$FE49)))</f>
        <v>0.16666666666666666</v>
      </c>
      <c r="K53" s="19">
        <f>COUNTIF(EdClasses!C49:FE49,3)</f>
        <v>11</v>
      </c>
      <c r="L53" s="24">
        <f>(COUNTIF(EdClasses!C49:FE49,"3")/(COUNT(EdClasses!$C49:$FE49)))</f>
        <v>0.26190476190476192</v>
      </c>
      <c r="M53" s="19">
        <f>COUNTIF(EdClasses!C49:FE49,2)</f>
        <v>2</v>
      </c>
      <c r="N53" s="24">
        <f>(COUNTIF(EdClasses!C49:FE49,"2")/(COUNT(EdClasses!$C49:$FE49)))</f>
        <v>4.7619047619047616E-2</v>
      </c>
      <c r="O53" s="19">
        <f>COUNTIF(EdClasses!C49:FE49,1)</f>
        <v>3</v>
      </c>
      <c r="P53" s="24">
        <f>(COUNTIF(EdClasses!C49:FE49,"1")/(COUNT(EdClasses!$C49:$FE49)))</f>
        <v>7.1428571428571425E-2</v>
      </c>
      <c r="Q53" s="610"/>
      <c r="R53" s="376"/>
      <c r="S53" s="376"/>
      <c r="T53" s="376"/>
      <c r="U53" s="376"/>
      <c r="V53" s="152"/>
      <c r="W53" s="152"/>
      <c r="X53" s="152"/>
      <c r="Y53" s="152"/>
      <c r="Z53" s="152"/>
      <c r="AA53" s="152"/>
      <c r="AB53" s="152"/>
      <c r="AC53" s="152"/>
      <c r="AD53" s="152"/>
      <c r="AE53" s="152"/>
      <c r="AF53" s="152"/>
      <c r="AG53" s="152"/>
    </row>
    <row r="54" spans="1:33" ht="45" customHeight="1">
      <c r="A54" t="s">
        <v>153</v>
      </c>
      <c r="B54" s="68" t="s">
        <v>154</v>
      </c>
      <c r="C54" s="373">
        <f>COUNT(EdClasses!C50:FE50)/COUNT(EdClasses!$C$4:$FE$4)</f>
        <v>0.71698113207547165</v>
      </c>
      <c r="D54" s="588">
        <f>AVERAGE(EdClasses!C50:FE50)</f>
        <v>3.236842105263158</v>
      </c>
      <c r="E54" s="588">
        <f>(SUM(EdClasses!C50:FE50)*COUNT(EdClasses!$C$4:$FE$4))/1000</f>
        <v>6.5190000000000001</v>
      </c>
      <c r="F54" s="24">
        <f>COUNTIF(EdClasses!C50:FE50,"Y")/COUNT(EdClasses!$C$4:$FE$4)</f>
        <v>0.32075471698113206</v>
      </c>
      <c r="G54" s="19">
        <f>COUNTIF(EdClasses!C50:FE50,5)</f>
        <v>10</v>
      </c>
      <c r="H54" s="24">
        <f>(COUNTIF(EdClasses!C50:FE50,"5")/(COUNT(EdClasses!$C50:$FE50)))</f>
        <v>0.26315789473684209</v>
      </c>
      <c r="I54" s="19">
        <f>COUNTIF(EdClasses!C50:FE50,4)</f>
        <v>0</v>
      </c>
      <c r="J54" s="24">
        <f>(COUNTIF(EdClasses!C50:FE50,"4")/(COUNT(EdClasses!$C50:$FE50)))</f>
        <v>0</v>
      </c>
      <c r="K54" s="19">
        <f>COUNTIF(EdClasses!C50:FE50,3)</f>
        <v>20</v>
      </c>
      <c r="L54" s="24">
        <f>(COUNTIF(EdClasses!C50:FE50,"3")/(COUNT(EdClasses!$C50:$FE50)))</f>
        <v>0.52631578947368418</v>
      </c>
      <c r="M54" s="19">
        <f>COUNTIF(EdClasses!C50:FE50,2)</f>
        <v>5</v>
      </c>
      <c r="N54" s="24">
        <f>(COUNTIF(EdClasses!C50:FE50,"2")/(COUNT(EdClasses!$C50:$FE50)))</f>
        <v>0.13157894736842105</v>
      </c>
      <c r="O54" s="19">
        <f>COUNTIF(EdClasses!C50:FE50,1)</f>
        <v>3</v>
      </c>
      <c r="P54" s="24">
        <f>(COUNTIF(EdClasses!C50:FE50,"1")/(COUNT(EdClasses!$C50:$FE50)))</f>
        <v>7.8947368421052627E-2</v>
      </c>
      <c r="Q54" s="610"/>
      <c r="R54" s="376"/>
      <c r="S54" s="376"/>
      <c r="T54" s="376"/>
      <c r="U54" s="376"/>
      <c r="V54" s="152"/>
      <c r="W54" s="152"/>
      <c r="X54" s="152"/>
      <c r="Y54" s="152"/>
      <c r="Z54" s="152"/>
      <c r="AA54" s="152"/>
      <c r="AB54" s="152"/>
      <c r="AC54" s="152"/>
      <c r="AD54" s="152"/>
      <c r="AE54" s="152"/>
      <c r="AF54" s="152"/>
      <c r="AG54" s="152"/>
    </row>
    <row r="55" spans="1:33" ht="45" customHeight="1">
      <c r="A55" t="s">
        <v>155</v>
      </c>
      <c r="B55" s="68" t="s">
        <v>156</v>
      </c>
      <c r="C55" s="373">
        <f>COUNT(EdClasses!C51:FE51)/COUNT(EdClasses!$C$4:$FE$4)</f>
        <v>0.58490566037735847</v>
      </c>
      <c r="D55" s="588">
        <f>AVERAGE(EdClasses!C51:FE51)</f>
        <v>3.2580645161290325</v>
      </c>
      <c r="E55" s="588">
        <f>(SUM(EdClasses!C51:FE51)*COUNT(EdClasses!$C$4:$FE$4))/1000</f>
        <v>5.3529999999999998</v>
      </c>
      <c r="F55" s="24">
        <f>COUNTIF(EdClasses!C51:FE51,"Y")/COUNT(EdClasses!$C$4:$FE$4)</f>
        <v>0.22641509433962265</v>
      </c>
      <c r="G55" s="19">
        <f>COUNTIF(EdClasses!C51:FE51,5)</f>
        <v>10</v>
      </c>
      <c r="H55" s="24">
        <f>(COUNTIF(EdClasses!C51:FE51,"5")/(COUNT(EdClasses!$C51:$FE51)))</f>
        <v>0.32258064516129031</v>
      </c>
      <c r="I55" s="19">
        <f>COUNTIF(EdClasses!C51:FE51,4)</f>
        <v>0</v>
      </c>
      <c r="J55" s="24">
        <f>(COUNTIF(EdClasses!C51:FE51,"4")/(COUNT(EdClasses!$C51:$FE51)))</f>
        <v>0</v>
      </c>
      <c r="K55" s="19">
        <f>COUNTIF(EdClasses!C51:FE51,3)</f>
        <v>13</v>
      </c>
      <c r="L55" s="24">
        <f>(COUNTIF(EdClasses!C51:FE51,"3")/(COUNT(EdClasses!$C51:$FE51)))</f>
        <v>0.41935483870967744</v>
      </c>
      <c r="M55" s="19">
        <f>COUNTIF(EdClasses!C51:FE51,2)</f>
        <v>4</v>
      </c>
      <c r="N55" s="24">
        <f>(COUNTIF(EdClasses!C51:FE51,"2")/(COUNT(EdClasses!$C51:$FE51)))</f>
        <v>0.12903225806451613</v>
      </c>
      <c r="O55" s="19">
        <f>COUNTIF(EdClasses!C51:FE51,1)</f>
        <v>4</v>
      </c>
      <c r="P55" s="24">
        <f>(COUNTIF(EdClasses!C51:FE51,"1")/(COUNT(EdClasses!$C51:$FE51)))</f>
        <v>0.12903225806451613</v>
      </c>
      <c r="Q55" s="610"/>
      <c r="R55" s="376"/>
      <c r="S55" s="376"/>
      <c r="T55" s="376"/>
      <c r="U55" s="376"/>
      <c r="V55" s="152"/>
      <c r="W55" s="152"/>
      <c r="X55" s="152"/>
      <c r="Y55" s="152"/>
      <c r="Z55" s="152"/>
      <c r="AA55" s="152"/>
      <c r="AB55" s="152"/>
      <c r="AC55" s="152"/>
      <c r="AD55" s="152"/>
      <c r="AE55" s="152"/>
      <c r="AF55" s="152"/>
      <c r="AG55" s="152"/>
    </row>
    <row r="56" spans="1:33" ht="45" customHeight="1">
      <c r="A56" t="s">
        <v>157</v>
      </c>
      <c r="B56" s="68" t="s">
        <v>158</v>
      </c>
      <c r="C56" s="373">
        <f>COUNT(EdClasses!C52:FE52)/COUNT(EdClasses!$C$4:$FE$4)</f>
        <v>0.69811320754716977</v>
      </c>
      <c r="D56" s="588">
        <f>AVERAGE(EdClasses!C52:FE52)</f>
        <v>3.8918918918918921</v>
      </c>
      <c r="E56" s="588">
        <f>(SUM(EdClasses!C52:FE52)*COUNT(EdClasses!$C$4:$FE$4))/1000</f>
        <v>7.6319999999999997</v>
      </c>
      <c r="F56" s="24">
        <f>COUNTIF(EdClasses!C52:FE52,"Y")/COUNT(EdClasses!$C$4:$FE$4)</f>
        <v>0.49056603773584906</v>
      </c>
      <c r="G56" s="19">
        <f>COUNTIF(EdClasses!C52:FE52,5)</f>
        <v>19</v>
      </c>
      <c r="H56" s="24">
        <f>(COUNTIF(EdClasses!C52:FE52,"5")/(COUNT(EdClasses!$C52:$FE52)))</f>
        <v>0.51351351351351349</v>
      </c>
      <c r="I56" s="19">
        <f>COUNTIF(EdClasses!C52:FE52,4)</f>
        <v>1</v>
      </c>
      <c r="J56" s="24">
        <f>(COUNTIF(EdClasses!C52:FE52,"4")/(COUNT(EdClasses!$C52:$FE52)))</f>
        <v>2.7027027027027029E-2</v>
      </c>
      <c r="K56" s="19">
        <f>COUNTIF(EdClasses!C52:FE52,3)</f>
        <v>13</v>
      </c>
      <c r="L56" s="24">
        <f>(COUNTIF(EdClasses!C52:FE52,"3")/(COUNT(EdClasses!$C52:$FE52)))</f>
        <v>0.35135135135135137</v>
      </c>
      <c r="M56" s="19">
        <f>COUNTIF(EdClasses!C52:FE52,2)</f>
        <v>2</v>
      </c>
      <c r="N56" s="24">
        <f>(COUNTIF(EdClasses!C52:FE52,"2")/(COUNT(EdClasses!$C52:$FE52)))</f>
        <v>5.4054054054054057E-2</v>
      </c>
      <c r="O56" s="19">
        <f>COUNTIF(EdClasses!C52:FE52,1)</f>
        <v>2</v>
      </c>
      <c r="P56" s="24">
        <f>(COUNTIF(EdClasses!C52:FE52,"1")/(COUNT(EdClasses!$C52:$FE52)))</f>
        <v>5.4054054054054057E-2</v>
      </c>
      <c r="Q56" s="610"/>
      <c r="R56" s="376"/>
      <c r="S56" s="376"/>
      <c r="T56" s="376"/>
      <c r="U56" s="376"/>
      <c r="V56" s="152"/>
      <c r="W56" s="152"/>
      <c r="X56" s="152"/>
      <c r="Y56" s="152"/>
      <c r="Z56" s="152"/>
      <c r="AA56" s="152"/>
      <c r="AB56" s="152"/>
      <c r="AC56" s="152"/>
      <c r="AD56" s="152"/>
      <c r="AE56" s="152"/>
      <c r="AF56" s="152"/>
      <c r="AG56" s="152"/>
    </row>
    <row r="57" spans="1:33" ht="45" customHeight="1">
      <c r="A57" t="s">
        <v>159</v>
      </c>
      <c r="B57" s="68" t="s">
        <v>160</v>
      </c>
      <c r="C57" s="373">
        <f>COUNT(EdClasses!C53:FE53)/COUNT(EdClasses!$C$4:$FE$4)</f>
        <v>0.73584905660377353</v>
      </c>
      <c r="D57" s="588">
        <f>AVERAGE(EdClasses!C53:FE53)</f>
        <v>3.5128205128205128</v>
      </c>
      <c r="E57" s="588">
        <f>(SUM(EdClasses!C53:FE53)*COUNT(EdClasses!$C$4:$FE$4))/1000</f>
        <v>7.2610000000000001</v>
      </c>
      <c r="F57" s="24">
        <f>COUNTIF(EdClasses!C53:FE53,"Y")/COUNT(EdClasses!$C$4:$FE$4)</f>
        <v>0.45283018867924529</v>
      </c>
      <c r="G57" s="19">
        <f>COUNTIF(EdClasses!C53:FE53,5)</f>
        <v>14</v>
      </c>
      <c r="H57" s="24">
        <f>(COUNTIF(EdClasses!C53:FE53,"5")/(COUNT(EdClasses!$C53:$FE53)))</f>
        <v>0.35897435897435898</v>
      </c>
      <c r="I57" s="19">
        <f>COUNTIF(EdClasses!C53:FE53,4)</f>
        <v>1</v>
      </c>
      <c r="J57" s="24">
        <f>(COUNTIF(EdClasses!C53:FE53,"4")/(COUNT(EdClasses!$C53:$FE53)))</f>
        <v>2.564102564102564E-2</v>
      </c>
      <c r="K57" s="19">
        <f>COUNTIF(EdClasses!C53:FE53,3)</f>
        <v>19</v>
      </c>
      <c r="L57" s="24">
        <f>(COUNTIF(EdClasses!C53:FE53,"3")/(COUNT(EdClasses!$C53:$FE53)))</f>
        <v>0.48717948717948717</v>
      </c>
      <c r="M57" s="19">
        <f>COUNTIF(EdClasses!C53:FE53,2)</f>
        <v>1</v>
      </c>
      <c r="N57" s="24">
        <f>(COUNTIF(EdClasses!C53:FE53,"2")/(COUNT(EdClasses!$C53:$FE53)))</f>
        <v>2.564102564102564E-2</v>
      </c>
      <c r="O57" s="19">
        <f>COUNTIF(EdClasses!C53:FE53,1)</f>
        <v>4</v>
      </c>
      <c r="P57" s="24">
        <f>(COUNTIF(EdClasses!C53:FE53,"1")/(COUNT(EdClasses!$C53:$FE53)))</f>
        <v>0.10256410256410256</v>
      </c>
      <c r="Q57" s="610"/>
      <c r="R57" s="376"/>
      <c r="S57" s="376"/>
      <c r="T57" s="376"/>
      <c r="U57" s="376"/>
      <c r="V57" s="152"/>
      <c r="W57" s="152"/>
      <c r="X57" s="152"/>
      <c r="Y57" s="152"/>
      <c r="Z57" s="152"/>
      <c r="AA57" s="152"/>
      <c r="AB57" s="152"/>
      <c r="AC57" s="152"/>
      <c r="AD57" s="152"/>
      <c r="AE57" s="152"/>
      <c r="AF57" s="152"/>
      <c r="AG57" s="152"/>
    </row>
    <row r="58" spans="1:33" ht="45" customHeight="1">
      <c r="A58" t="s">
        <v>161</v>
      </c>
      <c r="B58" s="68" t="s">
        <v>162</v>
      </c>
      <c r="C58" s="373">
        <f>COUNT(EdClasses!C54:FE54)/COUNT(EdClasses!$C$4:$FE$4)</f>
        <v>0.56603773584905659</v>
      </c>
      <c r="D58" s="588">
        <f>AVERAGE(EdClasses!C54:FE54)</f>
        <v>4.0333333333333332</v>
      </c>
      <c r="E58" s="588">
        <f>(SUM(EdClasses!C54:FE54)*COUNT(EdClasses!$C$4:$FE$4))/1000</f>
        <v>6.4130000000000003</v>
      </c>
      <c r="F58" s="24">
        <f>COUNTIF(EdClasses!C54:FE54,"Y")/COUNT(EdClasses!$C$4:$FE$4)</f>
        <v>0.45283018867924529</v>
      </c>
      <c r="G58" s="19">
        <f>COUNTIF(EdClasses!C54:FE54,5)</f>
        <v>16</v>
      </c>
      <c r="H58" s="24">
        <f>(COUNTIF(EdClasses!C54:FE54,"5")/(COUNT(EdClasses!$C54:$FE54)))</f>
        <v>0.53333333333333333</v>
      </c>
      <c r="I58" s="19">
        <f>COUNTIF(EdClasses!C54:FE54,4)</f>
        <v>2</v>
      </c>
      <c r="J58" s="24">
        <f>(COUNTIF(EdClasses!C54:FE54,"4")/(COUNT(EdClasses!$C54:$FE54)))</f>
        <v>6.6666666666666666E-2</v>
      </c>
      <c r="K58" s="19">
        <f>COUNTIF(EdClasses!C54:FE54,3)</f>
        <v>10</v>
      </c>
      <c r="L58" s="24">
        <f>(COUNTIF(EdClasses!C54:FE54,"3")/(COUNT(EdClasses!$C54:$FE54)))</f>
        <v>0.33333333333333331</v>
      </c>
      <c r="M58" s="19">
        <f>COUNTIF(EdClasses!C54:FE54,2)</f>
        <v>1</v>
      </c>
      <c r="N58" s="24">
        <f>(COUNTIF(EdClasses!C54:FE54,"2")/(COUNT(EdClasses!$C54:$FE54)))</f>
        <v>3.3333333333333333E-2</v>
      </c>
      <c r="O58" s="19">
        <f>COUNTIF(EdClasses!C54:FE54,1)</f>
        <v>1</v>
      </c>
      <c r="P58" s="24">
        <f>(COUNTIF(EdClasses!C54:FE54,"1")/(COUNT(EdClasses!$C54:$FE54)))</f>
        <v>3.3333333333333333E-2</v>
      </c>
      <c r="Q58" s="610"/>
      <c r="R58" s="376"/>
      <c r="S58" s="376"/>
      <c r="T58" s="376"/>
      <c r="U58" s="376"/>
      <c r="V58" s="152"/>
      <c r="W58" s="152"/>
      <c r="X58" s="152"/>
      <c r="Y58" s="152"/>
      <c r="Z58" s="152"/>
      <c r="AA58" s="152"/>
      <c r="AB58" s="152"/>
      <c r="AC58" s="152"/>
      <c r="AD58" s="152"/>
      <c r="AE58" s="152"/>
      <c r="AF58" s="152"/>
      <c r="AG58" s="152"/>
    </row>
    <row r="59" spans="1:33" ht="45" customHeight="1">
      <c r="A59" t="s">
        <v>163</v>
      </c>
      <c r="B59" s="303" t="s">
        <v>164</v>
      </c>
      <c r="C59" s="373">
        <f>COUNT(EdClasses!C55:FE55)/COUNT(EdClasses!$C$4:$FE$4)</f>
        <v>0.26415094339622641</v>
      </c>
      <c r="D59" s="588">
        <f>AVERAGE(EdClasses!C55:FE55)</f>
        <v>3.2857142857142856</v>
      </c>
      <c r="E59" s="588">
        <f>(SUM(EdClasses!C55:FE55)*COUNT(EdClasses!$C$4:$FE$4))/1000</f>
        <v>2.4380000000000002</v>
      </c>
      <c r="F59" s="24">
        <f>COUNTIF(EdClasses!C55:FE55,"Y")/COUNT(EdClasses!$C$4:$FE$4)</f>
        <v>9.4339622641509441E-2</v>
      </c>
      <c r="G59" s="19">
        <f>COUNTIF(EdClasses!C55:FE55,5)</f>
        <v>5</v>
      </c>
      <c r="H59" s="24">
        <f>(COUNTIF(EdClasses!C55:FE55,"5")/(COUNT(EdClasses!$C55:$FE55)))</f>
        <v>0.35714285714285715</v>
      </c>
      <c r="I59" s="19">
        <f>COUNTIF(EdClasses!C55:FE55,4)</f>
        <v>0</v>
      </c>
      <c r="J59" s="24">
        <f>(COUNTIF(EdClasses!C55:FE55,"4")/(COUNT(EdClasses!$C55:$FE55)))</f>
        <v>0</v>
      </c>
      <c r="K59" s="19">
        <f>COUNTIF(EdClasses!C55:FE55,3)</f>
        <v>5</v>
      </c>
      <c r="L59" s="24">
        <f>(COUNTIF(EdClasses!C55:FE55,"3")/(COUNT(EdClasses!$C55:$FE55)))</f>
        <v>0.35714285714285715</v>
      </c>
      <c r="M59" s="19">
        <f>COUNTIF(EdClasses!C55:FE55,2)</f>
        <v>2</v>
      </c>
      <c r="N59" s="24">
        <f>(COUNTIF(EdClasses!C55:FE55,"2")/(COUNT(EdClasses!$C55:$FE55)))</f>
        <v>0.14285714285714285</v>
      </c>
      <c r="O59" s="19">
        <f>COUNTIF(EdClasses!C55:FE55,1)</f>
        <v>2</v>
      </c>
      <c r="P59" s="24">
        <f>(COUNTIF(EdClasses!C55:FE55,"1")/(COUNT(EdClasses!$C55:$FE55)))</f>
        <v>0.14285714285714285</v>
      </c>
      <c r="Q59" s="610"/>
      <c r="R59" s="376"/>
      <c r="S59" s="376"/>
      <c r="T59" s="376"/>
      <c r="U59" s="376"/>
      <c r="V59" s="152"/>
      <c r="W59" s="152"/>
      <c r="X59" s="152"/>
      <c r="Y59" s="152"/>
      <c r="Z59" s="152"/>
      <c r="AA59" s="152"/>
      <c r="AB59" s="152"/>
      <c r="AC59" s="152"/>
      <c r="AD59" s="152"/>
      <c r="AE59" s="152"/>
      <c r="AF59" s="152"/>
      <c r="AG59" s="152"/>
    </row>
    <row r="60" spans="1:33" ht="37.5" customHeight="1">
      <c r="A60" s="346"/>
      <c r="B60" s="668" t="s">
        <v>165</v>
      </c>
      <c r="C60" s="373">
        <f>COUNT(EdClasses!C56:FE56)/COUNT(EdClasses!$C$4:$FE$4)</f>
        <v>0</v>
      </c>
      <c r="D60" s="101">
        <f>AVERAGE(D61:D65)</f>
        <v>3.4636214360352291</v>
      </c>
      <c r="E60" s="101">
        <f>AVERAGE(E61:E65)</f>
        <v>5.9995999999999992</v>
      </c>
      <c r="F60" s="595">
        <f>AVERAGE(F61:F65)</f>
        <v>0.39622641509433965</v>
      </c>
      <c r="G60" s="489"/>
      <c r="H60" s="489"/>
      <c r="I60" s="489"/>
      <c r="J60" s="489"/>
      <c r="K60" s="489"/>
      <c r="L60" s="489"/>
      <c r="M60" s="489"/>
      <c r="N60" s="489"/>
      <c r="O60" s="489"/>
      <c r="P60" s="489"/>
      <c r="Q60" s="558"/>
      <c r="R60" s="376"/>
      <c r="S60" s="376"/>
      <c r="T60" s="376"/>
      <c r="U60" s="376"/>
      <c r="V60" s="152"/>
      <c r="W60" s="152"/>
      <c r="X60" s="152"/>
      <c r="Y60" s="152"/>
      <c r="Z60" s="152"/>
      <c r="AA60" s="152"/>
      <c r="AB60" s="152"/>
      <c r="AC60" s="152"/>
      <c r="AD60" s="152"/>
      <c r="AE60" s="152"/>
      <c r="AF60" s="152"/>
      <c r="AG60" s="152"/>
    </row>
    <row r="61" spans="1:33" ht="45" customHeight="1">
      <c r="A61" t="s">
        <v>166</v>
      </c>
      <c r="B61" s="68" t="s">
        <v>167</v>
      </c>
      <c r="C61" s="373">
        <f>COUNT(EdClasses!C57:FE57)/COUNT(EdClasses!$C$4:$FE$4)</f>
        <v>0.79245283018867929</v>
      </c>
      <c r="D61" s="588">
        <f>AVERAGE(EdClasses!C57:FE57)</f>
        <v>3.6666666666666665</v>
      </c>
      <c r="E61" s="588">
        <f>(SUM(EdClasses!C57:FE57)*COUNT(EdClasses!$C$4:$FE$4))/1000</f>
        <v>8.1620000000000008</v>
      </c>
      <c r="F61" s="24">
        <f>COUNTIF(EdClasses!C57:FE57,"Y")/COUNT(EdClasses!$C$4:$FE$4)</f>
        <v>0.60377358490566035</v>
      </c>
      <c r="G61" s="19">
        <f>COUNTIF(EdClasses!C57:FE57,5)</f>
        <v>16</v>
      </c>
      <c r="H61" s="24">
        <f>(COUNTIF(EdClasses!C57:FE57,"5")/(COUNT(EdClasses!$C57:$FE57)))</f>
        <v>0.38095238095238093</v>
      </c>
      <c r="I61" s="19">
        <f>COUNTIF(EdClasses!C57:FE57,4)</f>
        <v>0</v>
      </c>
      <c r="J61" s="24">
        <f>(COUNTIF(EdClasses!C57:FE57,"4")/(COUNT(EdClasses!$C57:$FE57)))</f>
        <v>0</v>
      </c>
      <c r="K61" s="19">
        <f>COUNTIF(EdClasses!C57:FE57,3)</f>
        <v>24</v>
      </c>
      <c r="L61" s="24">
        <f>(COUNTIF(EdClasses!C57:FE57,"3")/(COUNT(EdClasses!$C57:$FE57)))</f>
        <v>0.5714285714285714</v>
      </c>
      <c r="M61" s="19">
        <f>COUNTIF(EdClasses!C57:FE57,2)</f>
        <v>0</v>
      </c>
      <c r="N61" s="24">
        <f>(COUNTIF(EdClasses!C57:FE57,"2")/(COUNT(EdClasses!$C57:$FE57)))</f>
        <v>0</v>
      </c>
      <c r="O61" s="19">
        <f>COUNTIF(EdClasses!C57:FE57,1)</f>
        <v>2</v>
      </c>
      <c r="P61" s="24">
        <f>(COUNTIF(EdClasses!C57:FE57,"1")/(COUNT(EdClasses!$C57:$FE57)))</f>
        <v>4.7619047619047616E-2</v>
      </c>
      <c r="Q61" s="610"/>
      <c r="R61" s="376"/>
      <c r="S61" s="376"/>
      <c r="T61" s="376"/>
      <c r="U61" s="376"/>
      <c r="V61" s="152"/>
      <c r="W61" s="152"/>
      <c r="X61" s="152"/>
      <c r="Y61" s="152"/>
      <c r="Z61" s="152"/>
      <c r="AA61" s="152"/>
      <c r="AB61" s="152"/>
      <c r="AC61" s="152"/>
      <c r="AD61" s="152"/>
      <c r="AE61" s="152"/>
      <c r="AF61" s="152"/>
      <c r="AG61" s="152"/>
    </row>
    <row r="62" spans="1:33" ht="45" customHeight="1">
      <c r="A62" t="s">
        <v>168</v>
      </c>
      <c r="B62" s="68" t="s">
        <v>169</v>
      </c>
      <c r="C62" s="373">
        <f>COUNT(EdClasses!C58:FE58)/COUNT(EdClasses!$C$4:$FE$4)</f>
        <v>0.79245283018867929</v>
      </c>
      <c r="D62" s="588">
        <f>AVERAGE(EdClasses!C58:FE58)</f>
        <v>3.4523809523809526</v>
      </c>
      <c r="E62" s="588">
        <f>(SUM(EdClasses!C58:FE58)*COUNT(EdClasses!$C$4:$FE$4))/1000</f>
        <v>7.6849999999999996</v>
      </c>
      <c r="F62" s="24">
        <f>COUNTIF(EdClasses!C58:FE58,"Y")/COUNT(EdClasses!$C$4:$FE$4)</f>
        <v>0.50943396226415094</v>
      </c>
      <c r="G62" s="19">
        <f>COUNTIF(EdClasses!C58:FE58,5)</f>
        <v>19</v>
      </c>
      <c r="H62" s="24">
        <f>(COUNTIF(EdClasses!C58:FE58,"5")/(COUNT(EdClasses!$C58:$FE58)))</f>
        <v>0.45238095238095238</v>
      </c>
      <c r="I62" s="19">
        <f>COUNTIF(EdClasses!C58:FE58,4)</f>
        <v>3</v>
      </c>
      <c r="J62" s="24">
        <f>(COUNTIF(EdClasses!C58:FE58,"4")/(COUNT(EdClasses!$C58:$FE58)))</f>
        <v>7.1428571428571425E-2</v>
      </c>
      <c r="K62" s="19">
        <f>COUNTIF(EdClasses!C58:FE58,3)</f>
        <v>9</v>
      </c>
      <c r="L62" s="24">
        <f>(COUNTIF(EdClasses!C58:FE58,"3")/(COUNT(EdClasses!$C58:$FE58)))</f>
        <v>0.21428571428571427</v>
      </c>
      <c r="M62" s="19">
        <f>COUNTIF(EdClasses!C58:FE58,2)</f>
        <v>0</v>
      </c>
      <c r="N62" s="24">
        <f>(COUNTIF(EdClasses!C58:FE58,"2")/(COUNT(EdClasses!$C58:$FE58)))</f>
        <v>0</v>
      </c>
      <c r="O62" s="19">
        <f>COUNTIF(EdClasses!C58:FE58,1)</f>
        <v>11</v>
      </c>
      <c r="P62" s="24">
        <f>(COUNTIF(EdClasses!C58:FE58,"1")/(COUNT(EdClasses!$C58:$FE58)))</f>
        <v>0.26190476190476192</v>
      </c>
      <c r="Q62" s="610"/>
      <c r="R62" s="376"/>
      <c r="S62" s="376"/>
      <c r="T62" s="376"/>
      <c r="U62" s="376"/>
      <c r="V62" s="152"/>
      <c r="W62" s="152"/>
      <c r="X62" s="152"/>
      <c r="Y62" s="152"/>
      <c r="Z62" s="152"/>
      <c r="AA62" s="152"/>
      <c r="AB62" s="152"/>
      <c r="AC62" s="152"/>
      <c r="AD62" s="152"/>
      <c r="AE62" s="152"/>
      <c r="AF62" s="152"/>
      <c r="AG62" s="152"/>
    </row>
    <row r="63" spans="1:33" ht="45" customHeight="1">
      <c r="A63" t="s">
        <v>170</v>
      </c>
      <c r="B63" s="303" t="s">
        <v>171</v>
      </c>
      <c r="C63" s="373">
        <f>COUNT(EdClasses!C59:FE59)/COUNT(EdClasses!$C$4:$FE$4)</f>
        <v>0.41509433962264153</v>
      </c>
      <c r="D63" s="588">
        <f>AVERAGE(EdClasses!C59:FE59)</f>
        <v>3.6818181818181817</v>
      </c>
      <c r="E63" s="588">
        <f>(SUM(EdClasses!C59:FE59)*COUNT(EdClasses!$C$4:$FE$4))/1000</f>
        <v>4.2930000000000001</v>
      </c>
      <c r="F63" s="24">
        <f>COUNTIF(EdClasses!C59:FE59,"Y")/COUNT(EdClasses!$C$4:$FE$4)</f>
        <v>0.28301886792452829</v>
      </c>
      <c r="G63" s="19">
        <f>COUNTIF(EdClasses!C59:FE59,5)</f>
        <v>9</v>
      </c>
      <c r="H63" s="24">
        <f>(COUNTIF(EdClasses!C59:FE59,"5")/(COUNT(EdClasses!$C59:$FE59)))</f>
        <v>0.40909090909090912</v>
      </c>
      <c r="I63" s="19">
        <f>COUNTIF(EdClasses!C59:FE59,4)</f>
        <v>1</v>
      </c>
      <c r="J63" s="24">
        <f>(COUNTIF(EdClasses!C59:FE59,"4")/(COUNT(EdClasses!$C59:$FE59)))</f>
        <v>4.5454545454545456E-2</v>
      </c>
      <c r="K63" s="19">
        <f>COUNTIF(EdClasses!C59:FE59,3)</f>
        <v>10</v>
      </c>
      <c r="L63" s="24">
        <f>(COUNTIF(EdClasses!C59:FE59,"3")/(COUNT(EdClasses!$C59:$FE59)))</f>
        <v>0.45454545454545453</v>
      </c>
      <c r="M63" s="19">
        <f>COUNTIF(EdClasses!C59:FE59,2)</f>
        <v>0</v>
      </c>
      <c r="N63" s="24">
        <f>(COUNTIF(EdClasses!C59:FE59,"2")/(COUNT(EdClasses!$C59:$FE59)))</f>
        <v>0</v>
      </c>
      <c r="O63" s="19">
        <f>COUNTIF(EdClasses!C59:FE59,1)</f>
        <v>2</v>
      </c>
      <c r="P63" s="24">
        <f>(COUNTIF(EdClasses!C59:FE59,"1")/(COUNT(EdClasses!$C59:$FE59)))</f>
        <v>9.0909090909090912E-2</v>
      </c>
      <c r="Q63" s="610"/>
      <c r="R63" s="376"/>
      <c r="S63" s="376"/>
      <c r="T63" s="376"/>
      <c r="U63" s="376"/>
      <c r="V63" s="152"/>
      <c r="W63" s="152"/>
      <c r="X63" s="152"/>
      <c r="Y63" s="152"/>
      <c r="Z63" s="152"/>
      <c r="AA63" s="152"/>
      <c r="AB63" s="152"/>
      <c r="AC63" s="152"/>
      <c r="AD63" s="152"/>
      <c r="AE63" s="152"/>
      <c r="AF63" s="152"/>
      <c r="AG63" s="152"/>
    </row>
    <row r="64" spans="1:33" ht="45" customHeight="1">
      <c r="A64" t="s">
        <v>172</v>
      </c>
      <c r="B64" s="303" t="s">
        <v>173</v>
      </c>
      <c r="C64" s="373">
        <f>COUNT(EdClasses!C60:FE60)/COUNT(EdClasses!$C$4:$FE$4)</f>
        <v>0.54716981132075471</v>
      </c>
      <c r="D64" s="588">
        <f>AVERAGE(EdClasses!C60:FE60)</f>
        <v>3.5172413793103448</v>
      </c>
      <c r="E64" s="588">
        <f>(SUM(EdClasses!C60:FE60)*COUNT(EdClasses!$C$4:$FE$4))/1000</f>
        <v>5.4059999999999997</v>
      </c>
      <c r="F64" s="24">
        <f>COUNTIF(EdClasses!C60:FE60,"Y")/COUNT(EdClasses!$C$4:$FE$4)</f>
        <v>0.37735849056603776</v>
      </c>
      <c r="G64" s="19">
        <f>COUNTIF(EdClasses!C60:FE60,5)</f>
        <v>9</v>
      </c>
      <c r="H64" s="24">
        <f>(COUNTIF(EdClasses!C60:FE60,"5")/(COUNT(EdClasses!$C60:$FE60)))</f>
        <v>0.31034482758620691</v>
      </c>
      <c r="I64" s="19">
        <f>COUNTIF(EdClasses!C60:FE60,4)</f>
        <v>4</v>
      </c>
      <c r="J64" s="24">
        <f>(COUNTIF(EdClasses!C60:FE60,"4")/(COUNT(EdClasses!$C60:$FE60)))</f>
        <v>0.13793103448275862</v>
      </c>
      <c r="K64" s="19">
        <f>COUNTIF(EdClasses!C60:FE60,3)</f>
        <v>12</v>
      </c>
      <c r="L64" s="24">
        <f>(COUNTIF(EdClasses!C60:FE60,"3")/(COUNT(EdClasses!$C60:$FE60)))</f>
        <v>0.41379310344827586</v>
      </c>
      <c r="M64" s="19">
        <f>COUNTIF(EdClasses!C60:FE60,2)</f>
        <v>1</v>
      </c>
      <c r="N64" s="24">
        <f>(COUNTIF(EdClasses!C60:FE60,"2")/(COUNT(EdClasses!$C60:$FE60)))</f>
        <v>3.4482758620689655E-2</v>
      </c>
      <c r="O64" s="19">
        <f>COUNTIF(EdClasses!C60:FE60,1)</f>
        <v>3</v>
      </c>
      <c r="P64" s="24">
        <f>(COUNTIF(EdClasses!C60:FE60,"1")/(COUNT(EdClasses!$C60:$FE60)))</f>
        <v>0.10344827586206896</v>
      </c>
      <c r="Q64" s="610"/>
      <c r="R64" s="376"/>
      <c r="S64" s="376"/>
      <c r="T64" s="376"/>
      <c r="U64" s="376"/>
      <c r="V64" s="152"/>
      <c r="W64" s="152"/>
      <c r="X64" s="152"/>
      <c r="Y64" s="152"/>
      <c r="Z64" s="152"/>
      <c r="AA64" s="152"/>
      <c r="AB64" s="152"/>
      <c r="AC64" s="152"/>
      <c r="AD64" s="152"/>
      <c r="AE64" s="152"/>
      <c r="AF64" s="152"/>
      <c r="AG64" s="152"/>
    </row>
    <row r="65" spans="1:33" ht="45" customHeight="1">
      <c r="A65" t="s">
        <v>174</v>
      </c>
      <c r="B65" s="303" t="s">
        <v>175</v>
      </c>
      <c r="C65" s="373">
        <f>COUNT(EdClasses!C61:FE61)/COUNT(EdClasses!$C$4:$FE$4)</f>
        <v>0.52830188679245282</v>
      </c>
      <c r="D65" s="588">
        <f>AVERAGE(EdClasses!C61:FE61)</f>
        <v>3</v>
      </c>
      <c r="E65" s="588">
        <f>(SUM(EdClasses!C61:FE61)*COUNT(EdClasses!$C$4:$FE$4))/1000</f>
        <v>4.452</v>
      </c>
      <c r="F65" s="24">
        <f>COUNTIF(EdClasses!C61:FE61,"Y")/COUNT(EdClasses!$C$4:$FE$4)</f>
        <v>0.20754716981132076</v>
      </c>
      <c r="G65" s="19">
        <f>COUNTIF(EdClasses!C61:FE61,5)</f>
        <v>9</v>
      </c>
      <c r="H65" s="24">
        <f>(COUNTIF(EdClasses!C61:FE61,"5")/(COUNT(EdClasses!$C61:$FE61)))</f>
        <v>0.32142857142857145</v>
      </c>
      <c r="I65" s="19">
        <f>COUNTIF(EdClasses!C61:FE61,4)</f>
        <v>2</v>
      </c>
      <c r="J65" s="24">
        <f>(COUNTIF(EdClasses!C61:FE61,"4")/(COUNT(EdClasses!$C61:$FE61)))</f>
        <v>7.1428571428571425E-2</v>
      </c>
      <c r="K65" s="19">
        <f>COUNTIF(EdClasses!C61:FE61,3)</f>
        <v>7</v>
      </c>
      <c r="L65" s="24">
        <f>(COUNTIF(EdClasses!C61:FE61,"3")/(COUNT(EdClasses!$C61:$FE61)))</f>
        <v>0.25</v>
      </c>
      <c r="M65" s="19">
        <f>COUNTIF(EdClasses!C61:FE61,2)</f>
        <v>0</v>
      </c>
      <c r="N65" s="24">
        <f>(COUNTIF(EdClasses!C61:FE61,"2")/(COUNT(EdClasses!$C61:$FE61)))</f>
        <v>0</v>
      </c>
      <c r="O65" s="19">
        <f>COUNTIF(EdClasses!C61:FE61,1)</f>
        <v>10</v>
      </c>
      <c r="P65" s="24">
        <f>(COUNTIF(EdClasses!C61:FE61,"1")/(COUNT(EdClasses!$C61:$FE61)))</f>
        <v>0.35714285714285715</v>
      </c>
      <c r="Q65" s="610"/>
      <c r="R65" s="376"/>
      <c r="S65" s="376"/>
      <c r="T65" s="376"/>
      <c r="U65" s="376"/>
      <c r="V65" s="152"/>
      <c r="W65" s="152"/>
      <c r="X65" s="152"/>
      <c r="Y65" s="152"/>
      <c r="Z65" s="152"/>
      <c r="AA65" s="152"/>
      <c r="AB65" s="152"/>
      <c r="AC65" s="152"/>
      <c r="AD65" s="152"/>
      <c r="AE65" s="152"/>
      <c r="AF65" s="152"/>
      <c r="AG65" s="152"/>
    </row>
    <row r="66" spans="1:33" ht="37.5" customHeight="1">
      <c r="A66" s="439"/>
      <c r="B66" s="117" t="s">
        <v>316</v>
      </c>
      <c r="C66" s="373">
        <f>COUNT(EdClasses!C62:FE62)/COUNT(EdClasses!$C$4:$FE$4)</f>
        <v>0</v>
      </c>
      <c r="D66" s="396" t="e">
        <f>#REF!</f>
        <v>#REF!</v>
      </c>
      <c r="E66" s="396" t="e">
        <f>#REF!</f>
        <v>#REF!</v>
      </c>
      <c r="F66" s="605" t="e">
        <f>#REF!</f>
        <v>#REF!</v>
      </c>
      <c r="G66" s="648"/>
      <c r="H66" s="648"/>
      <c r="I66" s="648"/>
      <c r="J66" s="648"/>
      <c r="K66" s="648"/>
      <c r="L66" s="648"/>
      <c r="M66" s="648"/>
      <c r="N66" s="648"/>
      <c r="O66" s="648"/>
      <c r="P66" s="648"/>
      <c r="Q66" s="297"/>
      <c r="R66" s="376"/>
      <c r="S66" s="376"/>
      <c r="T66" s="376"/>
      <c r="U66" s="376"/>
      <c r="V66" s="152"/>
      <c r="W66" s="152"/>
      <c r="X66" s="152"/>
      <c r="Y66" s="152"/>
      <c r="Z66" s="152"/>
      <c r="AA66" s="152"/>
      <c r="AB66" s="152"/>
      <c r="AC66" s="152"/>
      <c r="AD66" s="152"/>
      <c r="AE66" s="152"/>
      <c r="AF66" s="152"/>
      <c r="AG66" s="152"/>
    </row>
    <row r="67" spans="1:33" ht="37.5" customHeight="1">
      <c r="A67" s="76"/>
      <c r="B67" s="663" t="s">
        <v>177</v>
      </c>
      <c r="C67" s="373">
        <f>COUNT(EdClasses!C63:FE63)/COUNT(EdClasses!$C$4:$FE$4)</f>
        <v>0</v>
      </c>
      <c r="D67" s="477">
        <f>AVERAGE(D68:D71)</f>
        <v>3.8330452081651476</v>
      </c>
      <c r="E67" s="477">
        <f>AVERAGE(E68:E71)</f>
        <v>5.2867499999999996</v>
      </c>
      <c r="F67" s="484">
        <f>AVERAGE(F68:F71)</f>
        <v>0.35849056603773588</v>
      </c>
      <c r="G67" s="63"/>
      <c r="H67" s="63"/>
      <c r="I67" s="63"/>
      <c r="J67" s="63"/>
      <c r="K67" s="63"/>
      <c r="L67" s="63"/>
      <c r="M67" s="63"/>
      <c r="N67" s="63"/>
      <c r="O67" s="63"/>
      <c r="P67" s="63"/>
      <c r="Q67" s="656"/>
      <c r="R67" s="376"/>
      <c r="S67" s="376"/>
      <c r="T67" s="376"/>
      <c r="U67" s="376"/>
      <c r="V67" s="152"/>
      <c r="W67" s="152"/>
      <c r="X67" s="152"/>
      <c r="Y67" s="152"/>
      <c r="Z67" s="152"/>
      <c r="AA67" s="152"/>
      <c r="AB67" s="152"/>
      <c r="AC67" s="152"/>
      <c r="AD67" s="152"/>
      <c r="AE67" s="152"/>
      <c r="AF67" s="152"/>
      <c r="AG67" s="152"/>
    </row>
    <row r="68" spans="1:33" ht="45" customHeight="1">
      <c r="A68" t="s">
        <v>178</v>
      </c>
      <c r="B68" s="68" t="s">
        <v>179</v>
      </c>
      <c r="C68" s="373">
        <f>COUNT(EdClasses!C64:FE64)/COUNT(EdClasses!$C$4:$FE$4)</f>
        <v>0.54716981132075471</v>
      </c>
      <c r="D68" s="588">
        <f>AVERAGE(EdClasses!C64:FE64)</f>
        <v>4.2068965517241379</v>
      </c>
      <c r="E68" s="588">
        <f>(SUM(EdClasses!C64:FE64)*COUNT(EdClasses!$C$4:$FE$4))/1000</f>
        <v>6.4660000000000002</v>
      </c>
      <c r="F68" s="24">
        <f>COUNTIF(EdClasses!C64:FE64,"Y")/COUNT(EdClasses!$C$4:$FE$4)</f>
        <v>0.49056603773584906</v>
      </c>
      <c r="G68" s="19">
        <f>COUNTIF(EdClasses!C64:FE64,5)</f>
        <v>20</v>
      </c>
      <c r="H68" s="24">
        <f>(COUNTIF(EdClasses!C64:FE64,"5")/(COUNT(EdClasses!$C64:$FE64)))</f>
        <v>0.68965517241379315</v>
      </c>
      <c r="I68" s="19">
        <f>COUNTIF(EdClasses!C64:FE64,4)</f>
        <v>1</v>
      </c>
      <c r="J68" s="24">
        <f>(COUNTIF(EdClasses!C64:FE64,"4")/(COUNT(EdClasses!$C64:$FE64)))</f>
        <v>3.4482758620689655E-2</v>
      </c>
      <c r="K68" s="19">
        <f>COUNTIF(EdClasses!C64:FE64,3)</f>
        <v>5</v>
      </c>
      <c r="L68" s="24">
        <f>(COUNTIF(EdClasses!C64:FE64,"3")/(COUNT(EdClasses!$C64:$FE64)))</f>
        <v>0.17241379310344829</v>
      </c>
      <c r="M68" s="19">
        <f>COUNTIF(EdClasses!C64:FE64,2)</f>
        <v>0</v>
      </c>
      <c r="N68" s="24">
        <f>(COUNTIF(EdClasses!C64:FE64,"2")/(COUNT(EdClasses!$C64:$FE64)))</f>
        <v>0</v>
      </c>
      <c r="O68" s="19">
        <f>COUNTIF(EdClasses!C64:FE64,1)</f>
        <v>3</v>
      </c>
      <c r="P68" s="24">
        <f>(COUNTIF(EdClasses!C64:FE64,"1")/(COUNT(EdClasses!$C64:$FE64)))</f>
        <v>0.10344827586206896</v>
      </c>
      <c r="Q68" s="610"/>
      <c r="R68" s="376"/>
      <c r="S68" s="376"/>
      <c r="T68" s="376"/>
      <c r="U68" s="376"/>
      <c r="V68" s="152"/>
      <c r="W68" s="152"/>
      <c r="X68" s="152"/>
      <c r="Y68" s="152"/>
      <c r="Z68" s="152"/>
      <c r="AA68" s="152"/>
      <c r="AB68" s="152"/>
      <c r="AC68" s="152"/>
      <c r="AD68" s="152"/>
      <c r="AE68" s="152"/>
      <c r="AF68" s="152"/>
      <c r="AG68" s="152"/>
    </row>
    <row r="69" spans="1:33" ht="45" customHeight="1">
      <c r="A69" t="s">
        <v>180</v>
      </c>
      <c r="B69" s="68" t="s">
        <v>181</v>
      </c>
      <c r="C69" s="373">
        <f>COUNT(EdClasses!C65:FE65)/COUNT(EdClasses!$C$4:$FE$4)</f>
        <v>0.43396226415094341</v>
      </c>
      <c r="D69" s="588">
        <f>AVERAGE(EdClasses!C65:FE65)</f>
        <v>2.7391304347826089</v>
      </c>
      <c r="E69" s="588">
        <f>(SUM(EdClasses!C65:FE65)*COUNT(EdClasses!$C$4:$FE$4))/1000</f>
        <v>3.339</v>
      </c>
      <c r="F69" s="24">
        <f>COUNTIF(EdClasses!C65:FE65,"Y")/COUNT(EdClasses!$C$4:$FE$4)</f>
        <v>0.26415094339622641</v>
      </c>
      <c r="G69" s="19">
        <f>COUNTIF(EdClasses!C65:FE65,5)</f>
        <v>3</v>
      </c>
      <c r="H69" s="24">
        <f>(COUNTIF(EdClasses!C65:FE65,"5")/(COUNT(EdClasses!$C65:$FE65)))</f>
        <v>0.13043478260869565</v>
      </c>
      <c r="I69" s="19">
        <f>COUNTIF(EdClasses!C65:FE65,4)</f>
        <v>0</v>
      </c>
      <c r="J69" s="24">
        <f>(COUNTIF(EdClasses!C65:FE65,"4")/(COUNT(EdClasses!$C65:$FE65)))</f>
        <v>0</v>
      </c>
      <c r="K69" s="19">
        <f>COUNTIF(EdClasses!C65:FE65,3)</f>
        <v>13</v>
      </c>
      <c r="L69" s="24">
        <f>(COUNTIF(EdClasses!C65:FE65,"3")/(COUNT(EdClasses!$C65:$FE65)))</f>
        <v>0.56521739130434778</v>
      </c>
      <c r="M69" s="19">
        <f>COUNTIF(EdClasses!C65:FE65,2)</f>
        <v>2</v>
      </c>
      <c r="N69" s="24">
        <f>(COUNTIF(EdClasses!C65:FE65,"2")/(COUNT(EdClasses!$C65:$FE65)))</f>
        <v>8.6956521739130432E-2</v>
      </c>
      <c r="O69" s="19">
        <f>COUNTIF(EdClasses!C65:FE65,1)</f>
        <v>5</v>
      </c>
      <c r="P69" s="24">
        <f>(COUNTIF(EdClasses!C65:FE65,"1")/(COUNT(EdClasses!$C65:$FE65)))</f>
        <v>0.21739130434782608</v>
      </c>
      <c r="Q69" s="610"/>
      <c r="R69" s="376"/>
      <c r="S69" s="376"/>
      <c r="T69" s="376"/>
      <c r="U69" s="376"/>
      <c r="V69" s="152"/>
      <c r="W69" s="152"/>
      <c r="X69" s="152"/>
      <c r="Y69" s="152"/>
      <c r="Z69" s="152"/>
      <c r="AA69" s="152"/>
      <c r="AB69" s="152"/>
      <c r="AC69" s="152"/>
      <c r="AD69" s="152"/>
      <c r="AE69" s="152"/>
      <c r="AF69" s="152"/>
      <c r="AG69" s="152"/>
    </row>
    <row r="70" spans="1:33" ht="45" customHeight="1">
      <c r="A70" t="s">
        <v>182</v>
      </c>
      <c r="B70" s="68" t="s">
        <v>183</v>
      </c>
      <c r="C70" s="373">
        <f>COUNT(EdClasses!C66:FE66)/COUNT(EdClasses!$C$4:$FE$4)</f>
        <v>0.49056603773584906</v>
      </c>
      <c r="D70" s="588">
        <f>AVERAGE(EdClasses!C66:FE66)</f>
        <v>4.3461538461538458</v>
      </c>
      <c r="E70" s="588">
        <f>(SUM(EdClasses!C66:FE66)*COUNT(EdClasses!$C$4:$FE$4))/1000</f>
        <v>5.9889999999999999</v>
      </c>
      <c r="F70" s="24">
        <f>COUNTIF(EdClasses!C66:FE66,"Y")/COUNT(EdClasses!$C$4:$FE$4)</f>
        <v>0.37735849056603776</v>
      </c>
      <c r="G70" s="19">
        <f>COUNTIF(EdClasses!C66:FE66,5)</f>
        <v>18</v>
      </c>
      <c r="H70" s="24">
        <f>(COUNTIF(EdClasses!C66:FE66,"5")/(COUNT(EdClasses!$C66:$FE66)))</f>
        <v>0.69230769230769229</v>
      </c>
      <c r="I70" s="19">
        <f>COUNTIF(EdClasses!C66:FE66,4)</f>
        <v>2</v>
      </c>
      <c r="J70" s="24">
        <f>(COUNTIF(EdClasses!C66:FE66,"4")/(COUNT(EdClasses!$C66:$FE66)))</f>
        <v>7.6923076923076927E-2</v>
      </c>
      <c r="K70" s="19">
        <f>COUNTIF(EdClasses!C66:FE66,3)</f>
        <v>4</v>
      </c>
      <c r="L70" s="24">
        <f>(COUNTIF(EdClasses!C66:FE66,"3")/(COUNT(EdClasses!$C66:$FE66)))</f>
        <v>0.15384615384615385</v>
      </c>
      <c r="M70" s="19">
        <f>COUNTIF(EdClasses!C66:FE66,2)</f>
        <v>1</v>
      </c>
      <c r="N70" s="24">
        <f>(COUNTIF(EdClasses!C66:FE66,"2")/(COUNT(EdClasses!$C66:$FE66)))</f>
        <v>3.8461538461538464E-2</v>
      </c>
      <c r="O70" s="19">
        <f>COUNTIF(EdClasses!C66:FE66,1)</f>
        <v>1</v>
      </c>
      <c r="P70" s="24">
        <f>(COUNTIF(EdClasses!C66:FE66,"1")/(COUNT(EdClasses!$C66:$FE66)))</f>
        <v>3.8461538461538464E-2</v>
      </c>
      <c r="Q70" s="610"/>
      <c r="R70" s="376"/>
      <c r="S70" s="376"/>
      <c r="T70" s="376"/>
      <c r="U70" s="376"/>
      <c r="V70" s="152"/>
      <c r="W70" s="152"/>
      <c r="X70" s="152"/>
      <c r="Y70" s="152"/>
      <c r="Z70" s="152"/>
      <c r="AA70" s="152"/>
      <c r="AB70" s="152"/>
      <c r="AC70" s="152"/>
      <c r="AD70" s="152"/>
      <c r="AE70" s="152"/>
      <c r="AF70" s="152"/>
      <c r="AG70" s="152"/>
    </row>
    <row r="71" spans="1:33" ht="45" customHeight="1">
      <c r="A71" t="s">
        <v>184</v>
      </c>
      <c r="B71" s="303" t="s">
        <v>185</v>
      </c>
      <c r="C71" s="373">
        <f>COUNT(EdClasses!C67:FE67)/COUNT(EdClasses!$C$4:$FE$4)</f>
        <v>0.47169811320754718</v>
      </c>
      <c r="D71" s="588">
        <f>AVERAGE(EdClasses!C67:FE67)</f>
        <v>4.04</v>
      </c>
      <c r="E71" s="588">
        <f>(SUM(EdClasses!C67:FE67)*COUNT(EdClasses!$C$4:$FE$4))/1000</f>
        <v>5.3529999999999998</v>
      </c>
      <c r="F71" s="24">
        <f>COUNTIF(EdClasses!C67:FE67,"Y")/COUNT(EdClasses!$C$4:$FE$4)</f>
        <v>0.30188679245283018</v>
      </c>
      <c r="G71" s="19">
        <f>COUNTIF(EdClasses!C67:FE67,5)</f>
        <v>14</v>
      </c>
      <c r="H71" s="24">
        <f>(COUNTIF(EdClasses!C67:FE67,"5")/(COUNT(EdClasses!$C67:$FE67)))</f>
        <v>0.56000000000000005</v>
      </c>
      <c r="I71" s="19">
        <f>COUNTIF(EdClasses!C67:FE67,4)</f>
        <v>4</v>
      </c>
      <c r="J71" s="24">
        <f>(COUNTIF(EdClasses!C67:FE67,"4")/(COUNT(EdClasses!$C67:$FE67)))</f>
        <v>0.16</v>
      </c>
      <c r="K71" s="19">
        <f>COUNTIF(EdClasses!C67:FE67,3)</f>
        <v>4</v>
      </c>
      <c r="L71" s="24">
        <f>(COUNTIF(EdClasses!C67:FE67,"3")/(COUNT(EdClasses!$C67:$FE67)))</f>
        <v>0.16</v>
      </c>
      <c r="M71" s="19">
        <f>COUNTIF(EdClasses!C67:FE67,2)</f>
        <v>0</v>
      </c>
      <c r="N71" s="24">
        <f>(COUNTIF(EdClasses!C67:FE67,"2")/(COUNT(EdClasses!$C67:$FE67)))</f>
        <v>0</v>
      </c>
      <c r="O71" s="19">
        <f>COUNTIF(EdClasses!C67:FE67,1)</f>
        <v>3</v>
      </c>
      <c r="P71" s="24">
        <f>(COUNTIF(EdClasses!C67:FE67,"1")/(COUNT(EdClasses!$C67:$FE67)))</f>
        <v>0.12</v>
      </c>
      <c r="Q71" s="610"/>
      <c r="R71" s="376"/>
      <c r="S71" s="376"/>
      <c r="T71" s="376"/>
      <c r="U71" s="376"/>
      <c r="V71" s="152"/>
      <c r="W71" s="152"/>
      <c r="X71" s="152"/>
      <c r="Y71" s="152"/>
      <c r="Z71" s="152"/>
      <c r="AA71" s="152"/>
      <c r="AB71" s="152"/>
      <c r="AC71" s="152"/>
      <c r="AD71" s="152"/>
      <c r="AE71" s="152"/>
      <c r="AF71" s="152"/>
      <c r="AG71" s="152"/>
    </row>
    <row r="72" spans="1:33" ht="37.5" customHeight="1">
      <c r="A72" s="98"/>
      <c r="B72" s="636" t="s">
        <v>317</v>
      </c>
      <c r="C72" s="373">
        <f>COUNT(EdClasses!C68:FE68)/COUNT(EdClasses!$C$4:$FE$4)</f>
        <v>0</v>
      </c>
      <c r="D72" s="298">
        <f>AVERAGE(D74:D80,D82:D85,D87:D89)</f>
        <v>3.2650208042690378</v>
      </c>
      <c r="E72" s="298">
        <f>AVERAGE(E74:E80,E82:E85,E87:E89)</f>
        <v>4.5731428571428578</v>
      </c>
      <c r="F72" s="626">
        <f>AVERAGE(F74:F80,F82:F85,F87:F89)</f>
        <v>0.26010781671159033</v>
      </c>
      <c r="G72" s="704"/>
      <c r="H72" s="704"/>
      <c r="I72" s="704"/>
      <c r="J72" s="704"/>
      <c r="K72" s="704"/>
      <c r="L72" s="704"/>
      <c r="M72" s="704"/>
      <c r="N72" s="704"/>
      <c r="O72" s="704"/>
      <c r="P72" s="704"/>
      <c r="Q72" s="77"/>
      <c r="R72" s="376"/>
      <c r="S72" s="376"/>
      <c r="T72" s="376"/>
      <c r="U72" s="376"/>
      <c r="V72" s="152"/>
      <c r="W72" s="152"/>
      <c r="X72" s="152"/>
      <c r="Y72" s="152"/>
      <c r="Z72" s="152"/>
      <c r="AA72" s="152"/>
      <c r="AB72" s="152"/>
      <c r="AC72" s="152"/>
      <c r="AD72" s="152"/>
      <c r="AE72" s="152"/>
      <c r="AF72" s="152"/>
      <c r="AG72" s="152"/>
    </row>
    <row r="73" spans="1:33" ht="37.5" customHeight="1">
      <c r="A73" s="357"/>
      <c r="B73" s="566" t="s">
        <v>187</v>
      </c>
      <c r="C73" s="373">
        <f>COUNT(EdClasses!C69:FE69)/COUNT(EdClasses!$C$4:$FE$4)</f>
        <v>0</v>
      </c>
      <c r="D73" s="364">
        <f>AVERAGE(D74:D80)</f>
        <v>3.1559989345703632</v>
      </c>
      <c r="E73" s="364">
        <f>AVERAGE(E74:E80)</f>
        <v>4.7775714285714281</v>
      </c>
      <c r="F73" s="44">
        <f>AVERAGE(F74:F80)</f>
        <v>0.27223719676549862</v>
      </c>
      <c r="G73" s="719"/>
      <c r="H73" s="719"/>
      <c r="I73" s="719"/>
      <c r="J73" s="719"/>
      <c r="K73" s="719"/>
      <c r="L73" s="719"/>
      <c r="M73" s="719"/>
      <c r="N73" s="719"/>
      <c r="O73" s="719"/>
      <c r="P73" s="719"/>
      <c r="Q73" s="410"/>
      <c r="R73" s="376"/>
      <c r="S73" s="376"/>
      <c r="T73" s="376"/>
      <c r="U73" s="376"/>
      <c r="V73" s="152"/>
      <c r="W73" s="152"/>
      <c r="X73" s="152"/>
      <c r="Y73" s="152"/>
      <c r="Z73" s="152"/>
      <c r="AA73" s="152"/>
      <c r="AB73" s="152"/>
      <c r="AC73" s="152"/>
      <c r="AD73" s="152"/>
      <c r="AE73" s="152"/>
      <c r="AF73" s="152"/>
      <c r="AG73" s="152"/>
    </row>
    <row r="74" spans="1:33" ht="45" customHeight="1">
      <c r="A74" t="s">
        <v>188</v>
      </c>
      <c r="B74" s="68" t="s">
        <v>189</v>
      </c>
      <c r="C74" s="373">
        <f>COUNT(EdClasses!C70:FE70)/COUNT(EdClasses!$C$4:$FE$4)</f>
        <v>0.69811320754716977</v>
      </c>
      <c r="D74" s="588">
        <f>AVERAGE(EdClasses!C70:FE70)</f>
        <v>3.1351351351351351</v>
      </c>
      <c r="E74" s="588">
        <f>(SUM(EdClasses!C70:FE70)*COUNT(EdClasses!$C$4:$FE$4))/1000</f>
        <v>6.1479999999999997</v>
      </c>
      <c r="F74" s="24">
        <f>COUNTIF(EdClasses!C70:FE70,"Y")/COUNT(EdClasses!$C$4:$FE$4)</f>
        <v>0.32075471698113206</v>
      </c>
      <c r="G74" s="19">
        <f>COUNTIF(EdClasses!C70:FE70,5)</f>
        <v>12</v>
      </c>
      <c r="H74" s="24">
        <f>(COUNTIF(EdClasses!C70:FE70,"5")/(COUNT(EdClasses!$C70:$FE70)))</f>
        <v>0.32432432432432434</v>
      </c>
      <c r="I74" s="19">
        <f>COUNTIF(EdClasses!C70:FE70,4)</f>
        <v>3</v>
      </c>
      <c r="J74" s="24">
        <f>(COUNTIF(EdClasses!C70:FE70,"4")/(COUNT(EdClasses!$C70:$FE70)))</f>
        <v>8.1081081081081086E-2</v>
      </c>
      <c r="K74" s="19">
        <f>COUNTIF(EdClasses!C70:FE70,3)</f>
        <v>10</v>
      </c>
      <c r="L74" s="24">
        <f>(COUNTIF(EdClasses!C70:FE70,"3")/(COUNT(EdClasses!$C70:$FE70)))</f>
        <v>0.27027027027027029</v>
      </c>
      <c r="M74" s="19">
        <f>COUNTIF(EdClasses!C70:FE70,2)</f>
        <v>2</v>
      </c>
      <c r="N74" s="24">
        <f>(COUNTIF(EdClasses!C70:FE70,"2")/(COUNT(EdClasses!$C70:$FE70)))</f>
        <v>5.4054054054054057E-2</v>
      </c>
      <c r="O74" s="19">
        <f>COUNTIF(EdClasses!C70:FE70,1)</f>
        <v>10</v>
      </c>
      <c r="P74" s="24">
        <f>(COUNTIF(EdClasses!C70:FE70,"1")/(COUNT(EdClasses!$C70:$FE70)))</f>
        <v>0.27027027027027029</v>
      </c>
      <c r="Q74" s="610"/>
      <c r="R74" s="376"/>
      <c r="S74" s="376"/>
      <c r="T74" s="376"/>
      <c r="U74" s="376"/>
      <c r="V74" s="152"/>
      <c r="W74" s="152"/>
      <c r="X74" s="152"/>
      <c r="Y74" s="152"/>
      <c r="Z74" s="152"/>
      <c r="AA74" s="152"/>
      <c r="AB74" s="152"/>
      <c r="AC74" s="152"/>
      <c r="AD74" s="152"/>
      <c r="AE74" s="152"/>
      <c r="AF74" s="152"/>
      <c r="AG74" s="152"/>
    </row>
    <row r="75" spans="1:33" ht="45" customHeight="1">
      <c r="A75" t="s">
        <v>190</v>
      </c>
      <c r="B75" s="68" t="s">
        <v>191</v>
      </c>
      <c r="C75" s="373">
        <f>COUNT(EdClasses!C71:FE71)/COUNT(EdClasses!$C$4:$FE$4)</f>
        <v>0.69811320754716977</v>
      </c>
      <c r="D75" s="588">
        <f>AVERAGE(EdClasses!C71:FE71)</f>
        <v>3.2432432432432434</v>
      </c>
      <c r="E75" s="588">
        <f>(SUM(EdClasses!C71:FE71)*COUNT(EdClasses!$C$4:$FE$4))/1000</f>
        <v>6.36</v>
      </c>
      <c r="F75" s="24">
        <f>COUNTIF(EdClasses!C71:FE71,"Y")/COUNT(EdClasses!$C$4:$FE$4)</f>
        <v>0.41509433962264153</v>
      </c>
      <c r="G75" s="19">
        <f>COUNTIF(EdClasses!C71:FE71,5)</f>
        <v>13</v>
      </c>
      <c r="H75" s="24">
        <f>(COUNTIF(EdClasses!C71:FE71,"5")/(COUNT(EdClasses!$C71:$FE71)))</f>
        <v>0.35135135135135137</v>
      </c>
      <c r="I75" s="19">
        <f>COUNTIF(EdClasses!C71:FE71,4)</f>
        <v>3</v>
      </c>
      <c r="J75" s="24">
        <f>(COUNTIF(EdClasses!C71:FE71,"4")/(COUNT(EdClasses!$C71:$FE71)))</f>
        <v>8.1081081081081086E-2</v>
      </c>
      <c r="K75" s="19">
        <f>COUNTIF(EdClasses!C71:FE71,3)</f>
        <v>11</v>
      </c>
      <c r="L75" s="24">
        <f>(COUNTIF(EdClasses!C71:FE71,"3")/(COUNT(EdClasses!$C71:$FE71)))</f>
        <v>0.29729729729729731</v>
      </c>
      <c r="M75" s="19">
        <f>COUNTIF(EdClasses!C71:FE71,2)</f>
        <v>0</v>
      </c>
      <c r="N75" s="24">
        <f>(COUNTIF(EdClasses!C71:FE71,"2")/(COUNT(EdClasses!$C71:$FE71)))</f>
        <v>0</v>
      </c>
      <c r="O75" s="19">
        <f>COUNTIF(EdClasses!C71:FE71,1)</f>
        <v>10</v>
      </c>
      <c r="P75" s="24">
        <f>(COUNTIF(EdClasses!C71:FE71,"1")/(COUNT(EdClasses!$C71:$FE71)))</f>
        <v>0.27027027027027029</v>
      </c>
      <c r="Q75" s="610"/>
      <c r="R75" s="376"/>
      <c r="S75" s="376"/>
      <c r="T75" s="376"/>
      <c r="U75" s="376"/>
      <c r="V75" s="152"/>
      <c r="W75" s="152"/>
      <c r="X75" s="152"/>
      <c r="Y75" s="152"/>
      <c r="Z75" s="152"/>
      <c r="AA75" s="152"/>
      <c r="AB75" s="152"/>
      <c r="AC75" s="152"/>
      <c r="AD75" s="152"/>
      <c r="AE75" s="152"/>
      <c r="AF75" s="152"/>
      <c r="AG75" s="152"/>
    </row>
    <row r="76" spans="1:33" ht="45" customHeight="1">
      <c r="A76" t="s">
        <v>192</v>
      </c>
      <c r="B76" s="303" t="s">
        <v>193</v>
      </c>
      <c r="C76" s="373">
        <f>COUNT(EdClasses!C72:FE72)/COUNT(EdClasses!$C$4:$FE$4)</f>
        <v>0.660377358490566</v>
      </c>
      <c r="D76" s="588">
        <f>AVERAGE(EdClasses!C72:FE72)</f>
        <v>3.2285714285714286</v>
      </c>
      <c r="E76" s="588">
        <f>(SUM(EdClasses!C72:FE72)*COUNT(EdClasses!$C$4:$FE$4))/1000</f>
        <v>5.9889999999999999</v>
      </c>
      <c r="F76" s="24">
        <f>COUNTIF(EdClasses!C72:FE72,"Y")/COUNT(EdClasses!$C$4:$FE$4)</f>
        <v>0.26415094339622641</v>
      </c>
      <c r="G76" s="19">
        <f>COUNTIF(EdClasses!C72:FE72,5)</f>
        <v>13</v>
      </c>
      <c r="H76" s="24">
        <f>(COUNTIF(EdClasses!C72:FE72,"5")/(COUNT(EdClasses!$C72:$FE72)))</f>
        <v>0.37142857142857144</v>
      </c>
      <c r="I76" s="19">
        <f>COUNTIF(EdClasses!C72:FE72,4)</f>
        <v>1</v>
      </c>
      <c r="J76" s="24">
        <f>(COUNTIF(EdClasses!C72:FE72,"4")/(COUNT(EdClasses!$C72:$FE72)))</f>
        <v>2.8571428571428571E-2</v>
      </c>
      <c r="K76" s="19">
        <f>COUNTIF(EdClasses!C72:FE72,3)</f>
        <v>10</v>
      </c>
      <c r="L76" s="24">
        <f>(COUNTIF(EdClasses!C72:FE72,"3")/(COUNT(EdClasses!$C72:$FE72)))</f>
        <v>0.2857142857142857</v>
      </c>
      <c r="M76" s="19">
        <f>COUNTIF(EdClasses!C72:FE72,2)</f>
        <v>3</v>
      </c>
      <c r="N76" s="24">
        <f>(COUNTIF(EdClasses!C72:FE72,"2")/(COUNT(EdClasses!$C72:$FE72)))</f>
        <v>8.5714285714285715E-2</v>
      </c>
      <c r="O76" s="19">
        <f>COUNTIF(EdClasses!C72:FE72,1)</f>
        <v>8</v>
      </c>
      <c r="P76" s="24">
        <f>(COUNTIF(EdClasses!C72:FE72,"1")/(COUNT(EdClasses!$C72:$FE72)))</f>
        <v>0.22857142857142856</v>
      </c>
      <c r="Q76" s="610"/>
      <c r="R76" s="376"/>
      <c r="S76" s="376"/>
      <c r="T76" s="376"/>
      <c r="U76" s="376"/>
      <c r="V76" s="152"/>
      <c r="W76" s="152"/>
      <c r="X76" s="152"/>
      <c r="Y76" s="152"/>
      <c r="Z76" s="152"/>
      <c r="AA76" s="152"/>
      <c r="AB76" s="152"/>
      <c r="AC76" s="152"/>
      <c r="AD76" s="152"/>
      <c r="AE76" s="152"/>
      <c r="AF76" s="152"/>
      <c r="AG76" s="152"/>
    </row>
    <row r="77" spans="1:33" ht="45" customHeight="1">
      <c r="A77" t="s">
        <v>194</v>
      </c>
      <c r="B77" s="303" t="s">
        <v>195</v>
      </c>
      <c r="C77" s="373">
        <f>COUNT(EdClasses!C73:FE73)/COUNT(EdClasses!$C$4:$FE$4)</f>
        <v>0.50943396226415094</v>
      </c>
      <c r="D77" s="588">
        <f>AVERAGE(EdClasses!C73:FE73)</f>
        <v>2.8888888888888888</v>
      </c>
      <c r="E77" s="588">
        <f>(SUM(EdClasses!C73:FE73)*COUNT(EdClasses!$C$4:$FE$4))/1000</f>
        <v>4.1340000000000003</v>
      </c>
      <c r="F77" s="24">
        <f>COUNTIF(EdClasses!C73:FE73,"Y")/COUNT(EdClasses!$C$4:$FE$4)</f>
        <v>0.26415094339622641</v>
      </c>
      <c r="G77" s="19">
        <f>COUNTIF(EdClasses!C73:FE73,5)</f>
        <v>6</v>
      </c>
      <c r="H77" s="24">
        <f>(COUNTIF(EdClasses!C73:FE73,"5")/(COUNT(EdClasses!$C73:$FE73)))</f>
        <v>0.22222222222222221</v>
      </c>
      <c r="I77" s="19">
        <f>COUNTIF(EdClasses!C73:FE73,4)</f>
        <v>2</v>
      </c>
      <c r="J77" s="24">
        <f>(COUNTIF(EdClasses!C73:FE73,"4")/(COUNT(EdClasses!$C73:$FE73)))</f>
        <v>7.407407407407407E-2</v>
      </c>
      <c r="K77" s="19">
        <f>COUNTIF(EdClasses!C73:FE73,3)</f>
        <v>9</v>
      </c>
      <c r="L77" s="24">
        <f>(COUNTIF(EdClasses!C73:FE73,"3")/(COUNT(EdClasses!$C73:$FE73)))</f>
        <v>0.33333333333333331</v>
      </c>
      <c r="M77" s="19">
        <f>COUNTIF(EdClasses!C73:FE73,2)</f>
        <v>3</v>
      </c>
      <c r="N77" s="24">
        <f>(COUNTIF(EdClasses!C73:FE73,"2")/(COUNT(EdClasses!$C73:$FE73)))</f>
        <v>0.1111111111111111</v>
      </c>
      <c r="O77" s="19">
        <f>COUNTIF(EdClasses!C73:FE73,1)</f>
        <v>7</v>
      </c>
      <c r="P77" s="24">
        <f>(COUNTIF(EdClasses!C73:FE73,"1")/(COUNT(EdClasses!$C73:$FE73)))</f>
        <v>0.25925925925925924</v>
      </c>
      <c r="Q77" s="610"/>
      <c r="R77" s="376"/>
      <c r="S77" s="376"/>
      <c r="T77" s="376"/>
      <c r="U77" s="376"/>
      <c r="V77" s="152"/>
      <c r="W77" s="152"/>
      <c r="X77" s="152"/>
      <c r="Y77" s="152"/>
      <c r="Z77" s="152"/>
      <c r="AA77" s="152"/>
      <c r="AB77" s="152"/>
      <c r="AC77" s="152"/>
      <c r="AD77" s="152"/>
      <c r="AE77" s="152"/>
      <c r="AF77" s="152"/>
      <c r="AG77" s="152"/>
    </row>
    <row r="78" spans="1:33" ht="45" customHeight="1">
      <c r="A78" t="s">
        <v>196</v>
      </c>
      <c r="B78" s="303" t="s">
        <v>197</v>
      </c>
      <c r="C78" s="373">
        <f>COUNT(EdClasses!C74:FE74)/COUNT(EdClasses!$C$4:$FE$4)</f>
        <v>0.24528301886792453</v>
      </c>
      <c r="D78" s="588">
        <f>AVERAGE(EdClasses!C74:FE74)</f>
        <v>3</v>
      </c>
      <c r="E78" s="588">
        <f>(SUM(EdClasses!C74:FE74)*COUNT(EdClasses!$C$4:$FE$4))/1000</f>
        <v>2.0670000000000002</v>
      </c>
      <c r="F78" s="24">
        <f>COUNTIF(EdClasses!C74:FE74,"Y")/COUNT(EdClasses!$C$4:$FE$4)</f>
        <v>0.11320754716981132</v>
      </c>
      <c r="G78" s="19">
        <f>COUNTIF(EdClasses!C74:FE74,5)</f>
        <v>3</v>
      </c>
      <c r="H78" s="24">
        <f>(COUNTIF(EdClasses!C74:FE74,"5")/(COUNT(EdClasses!$C74:$FE74)))</f>
        <v>0.23076923076923078</v>
      </c>
      <c r="I78" s="19">
        <f>COUNTIF(EdClasses!C74:FE74,4)</f>
        <v>1</v>
      </c>
      <c r="J78" s="24">
        <f>(COUNTIF(EdClasses!C74:FE74,"4")/(COUNT(EdClasses!$C74:$FE74)))</f>
        <v>7.6923076923076927E-2</v>
      </c>
      <c r="K78" s="19">
        <f>COUNTIF(EdClasses!C74:FE74,3)</f>
        <v>5</v>
      </c>
      <c r="L78" s="24">
        <f>(COUNTIF(EdClasses!C74:FE74,"3")/(COUNT(EdClasses!$C74:$FE74)))</f>
        <v>0.38461538461538464</v>
      </c>
      <c r="M78" s="19">
        <f>COUNTIF(EdClasses!C74:FE74,2)</f>
        <v>1</v>
      </c>
      <c r="N78" s="24">
        <f>(COUNTIF(EdClasses!C74:FE74,"2")/(COUNT(EdClasses!$C74:$FE74)))</f>
        <v>7.6923076923076927E-2</v>
      </c>
      <c r="O78" s="19">
        <f>COUNTIF(EdClasses!C74:FE74,1)</f>
        <v>3</v>
      </c>
      <c r="P78" s="24">
        <f>(COUNTIF(EdClasses!C74:FE74,"1")/(COUNT(EdClasses!$C74:$FE74)))</f>
        <v>0.23076923076923078</v>
      </c>
      <c r="Q78" s="610"/>
      <c r="R78" s="376"/>
      <c r="S78" s="376"/>
      <c r="T78" s="376"/>
      <c r="U78" s="376"/>
      <c r="V78" s="152"/>
      <c r="W78" s="152"/>
      <c r="X78" s="152"/>
      <c r="Y78" s="152"/>
      <c r="Z78" s="152"/>
      <c r="AA78" s="152"/>
      <c r="AB78" s="152"/>
      <c r="AC78" s="152"/>
      <c r="AD78" s="152"/>
      <c r="AE78" s="152"/>
      <c r="AF78" s="152"/>
      <c r="AG78" s="152"/>
    </row>
    <row r="79" spans="1:33" ht="45" customHeight="1">
      <c r="A79" t="s">
        <v>198</v>
      </c>
      <c r="B79" s="303" t="s">
        <v>318</v>
      </c>
      <c r="C79" s="373">
        <f>COUNT(EdClasses!C75:FE75)/COUNT(EdClasses!$C$4:$FE$4)</f>
        <v>0.49056603773584906</v>
      </c>
      <c r="D79" s="588">
        <f>AVERAGE(EdClasses!C75:FE75)</f>
        <v>3.3461538461538463</v>
      </c>
      <c r="E79" s="588">
        <f>(SUM(EdClasses!C75:FE75)*COUNT(EdClasses!$C$4:$FE$4))/1000</f>
        <v>4.6109999999999998</v>
      </c>
      <c r="F79" s="24">
        <f>COUNTIF(EdClasses!C75:FE75,"Y")/COUNT(EdClasses!$C$4:$FE$4)</f>
        <v>0.30188679245283018</v>
      </c>
      <c r="G79" s="19">
        <f>COUNTIF(EdClasses!C75:FE75,5)</f>
        <v>8</v>
      </c>
      <c r="H79" s="24">
        <f>(COUNTIF(EdClasses!C75:FE75,"5")/(COUNT(EdClasses!$C75:$FE75)))</f>
        <v>0.30769230769230771</v>
      </c>
      <c r="I79" s="19">
        <f>COUNTIF(EdClasses!C75:FE75,4)</f>
        <v>4</v>
      </c>
      <c r="J79" s="24">
        <f>(COUNTIF(EdClasses!C75:FE75,"4")/(COUNT(EdClasses!$C75:$FE75)))</f>
        <v>0.15384615384615385</v>
      </c>
      <c r="K79" s="19">
        <f>COUNTIF(EdClasses!C75:FE75,3)</f>
        <v>8</v>
      </c>
      <c r="L79" s="24">
        <f>(COUNTIF(EdClasses!C75:FE75,"3")/(COUNT(EdClasses!$C75:$FE75)))</f>
        <v>0.30769230769230771</v>
      </c>
      <c r="M79" s="19">
        <f>COUNTIF(EdClasses!C75:FE75,2)</f>
        <v>1</v>
      </c>
      <c r="N79" s="24">
        <f>(COUNTIF(EdClasses!C75:FE75,"2")/(COUNT(EdClasses!$C75:$FE75)))</f>
        <v>3.8461538461538464E-2</v>
      </c>
      <c r="O79" s="19">
        <f>COUNTIF(EdClasses!C75:FE75,1)</f>
        <v>5</v>
      </c>
      <c r="P79" s="24">
        <f>(COUNTIF(EdClasses!C75:FE75,"1")/(COUNT(EdClasses!$C75:$FE75)))</f>
        <v>0.19230769230769232</v>
      </c>
      <c r="Q79" s="610"/>
      <c r="R79" s="376"/>
      <c r="S79" s="376"/>
      <c r="T79" s="376"/>
      <c r="U79" s="376"/>
      <c r="V79" s="152"/>
      <c r="W79" s="152"/>
      <c r="X79" s="152"/>
      <c r="Y79" s="152"/>
      <c r="Z79" s="152"/>
      <c r="AA79" s="152"/>
      <c r="AB79" s="152"/>
      <c r="AC79" s="152"/>
      <c r="AD79" s="152"/>
      <c r="AE79" s="152"/>
      <c r="AF79" s="152"/>
      <c r="AG79" s="152"/>
    </row>
    <row r="80" spans="1:33" ht="45" customHeight="1">
      <c r="A80" t="s">
        <v>200</v>
      </c>
      <c r="B80" s="303" t="s">
        <v>201</v>
      </c>
      <c r="C80" s="373">
        <f>COUNT(EdClasses!C76:FE76)/COUNT(EdClasses!$C$4:$FE$4)</f>
        <v>0.45283018867924529</v>
      </c>
      <c r="D80" s="588">
        <f>AVERAGE(EdClasses!C76:FE76)</f>
        <v>3.25</v>
      </c>
      <c r="E80" s="588">
        <f>(SUM(EdClasses!C76:FE76)*COUNT(EdClasses!$C$4:$FE$4))/1000</f>
        <v>4.1340000000000003</v>
      </c>
      <c r="F80" s="24">
        <f>COUNTIF(EdClasses!C76:FE76,"Y")/COUNT(EdClasses!$C$4:$FE$4)</f>
        <v>0.22641509433962265</v>
      </c>
      <c r="G80" s="19">
        <f>COUNTIF(EdClasses!C76:FE76,5)</f>
        <v>8</v>
      </c>
      <c r="H80" s="24">
        <f>(COUNTIF(EdClasses!C76:FE76,"5")/(COUNT(EdClasses!$C76:$FE76)))</f>
        <v>0.33333333333333331</v>
      </c>
      <c r="I80" s="19">
        <f>COUNTIF(EdClasses!C76:FE76,4)</f>
        <v>3</v>
      </c>
      <c r="J80" s="24">
        <f>(COUNTIF(EdClasses!C76:FE76,"4")/(COUNT(EdClasses!$C76:$FE76)))</f>
        <v>0.125</v>
      </c>
      <c r="K80" s="19">
        <f>COUNTIF(EdClasses!C76:FE76,3)</f>
        <v>6</v>
      </c>
      <c r="L80" s="24">
        <f>(COUNTIF(EdClasses!C76:FE76,"3")/(COUNT(EdClasses!$C76:$FE76)))</f>
        <v>0.25</v>
      </c>
      <c r="M80" s="19">
        <f>COUNTIF(EdClasses!C76:FE76,2)</f>
        <v>1</v>
      </c>
      <c r="N80" s="24">
        <f>(COUNTIF(EdClasses!C76:FE76,"2")/(COUNT(EdClasses!$C76:$FE76)))</f>
        <v>4.1666666666666664E-2</v>
      </c>
      <c r="O80" s="19">
        <f>COUNTIF(EdClasses!C76:FE76,1)</f>
        <v>6</v>
      </c>
      <c r="P80" s="24">
        <f>(COUNTIF(EdClasses!C76:FE76,"1")/(COUNT(EdClasses!$C76:$FE76)))</f>
        <v>0.25</v>
      </c>
      <c r="Q80" s="610"/>
      <c r="R80" s="376"/>
      <c r="S80" s="376"/>
      <c r="T80" s="376"/>
      <c r="U80" s="376"/>
      <c r="V80" s="152"/>
      <c r="W80" s="152"/>
      <c r="X80" s="152"/>
      <c r="Y80" s="152"/>
      <c r="Z80" s="152"/>
      <c r="AA80" s="152"/>
      <c r="AB80" s="152"/>
      <c r="AC80" s="152"/>
      <c r="AD80" s="152"/>
      <c r="AE80" s="152"/>
      <c r="AF80" s="152"/>
      <c r="AG80" s="152"/>
    </row>
    <row r="81" spans="1:33" ht="37.5" customHeight="1">
      <c r="A81" s="357"/>
      <c r="B81" s="566" t="s">
        <v>202</v>
      </c>
      <c r="C81" s="373">
        <f>COUNT(EdClasses!C77:FE77)/COUNT(EdClasses!$C$4:$FE$4)</f>
        <v>0</v>
      </c>
      <c r="D81" s="364">
        <f>AVERAGE(D82:D85)</f>
        <v>3.5141900640588801</v>
      </c>
      <c r="E81" s="364">
        <f>AVERAGE(E82:E85)</f>
        <v>4.3857499999999998</v>
      </c>
      <c r="F81" s="44">
        <f>AVERAGE(F82:F85)</f>
        <v>0.26886792452830188</v>
      </c>
      <c r="G81" s="719"/>
      <c r="H81" s="719"/>
      <c r="I81" s="719"/>
      <c r="J81" s="719"/>
      <c r="K81" s="719"/>
      <c r="L81" s="719"/>
      <c r="M81" s="719"/>
      <c r="N81" s="719"/>
      <c r="O81" s="719"/>
      <c r="P81" s="719"/>
      <c r="Q81" s="410"/>
      <c r="R81" s="376"/>
      <c r="S81" s="376"/>
      <c r="T81" s="376"/>
      <c r="U81" s="376"/>
      <c r="V81" s="152"/>
      <c r="W81" s="152"/>
      <c r="X81" s="152"/>
      <c r="Y81" s="152"/>
      <c r="Z81" s="152"/>
      <c r="AA81" s="152"/>
      <c r="AB81" s="152"/>
      <c r="AC81" s="152"/>
      <c r="AD81" s="152"/>
      <c r="AE81" s="152"/>
      <c r="AF81" s="152"/>
      <c r="AG81" s="152"/>
    </row>
    <row r="82" spans="1:33" ht="45" customHeight="1">
      <c r="A82" t="s">
        <v>203</v>
      </c>
      <c r="B82" s="68" t="s">
        <v>204</v>
      </c>
      <c r="C82" s="373">
        <f>COUNT(EdClasses!C78:FE78)/COUNT(EdClasses!$C$4:$FE$4)</f>
        <v>0.37735849056603776</v>
      </c>
      <c r="D82" s="588">
        <f>AVERAGE(EdClasses!C78:FE78)</f>
        <v>3.35</v>
      </c>
      <c r="E82" s="588">
        <f>(SUM(EdClasses!C78:FE78)*COUNT(EdClasses!$C$4:$FE$4))/1000</f>
        <v>3.5510000000000002</v>
      </c>
      <c r="F82" s="24">
        <f>COUNTIF(EdClasses!C78:FE78,"Y")/COUNT(EdClasses!$C$4:$FE$4)</f>
        <v>0.18867924528301888</v>
      </c>
      <c r="G82" s="19">
        <f>COUNTIF(EdClasses!C78:FE78,5)</f>
        <v>8</v>
      </c>
      <c r="H82" s="24">
        <f>(COUNTIF(EdClasses!C78:FE78,"5")/(COUNT(EdClasses!$C78:$FE78)))</f>
        <v>0.4</v>
      </c>
      <c r="I82" s="19">
        <f>COUNTIF(EdClasses!C78:FE78,4)</f>
        <v>0</v>
      </c>
      <c r="J82" s="24">
        <f>(COUNTIF(EdClasses!C78:FE78,"4")/(COUNT(EdClasses!$C78:$FE78)))</f>
        <v>0</v>
      </c>
      <c r="K82" s="19">
        <f>COUNTIF(EdClasses!C78:FE78,3)</f>
        <v>6</v>
      </c>
      <c r="L82" s="24">
        <f>(COUNTIF(EdClasses!C78:FE78,"3")/(COUNT(EdClasses!$C78:$FE78)))</f>
        <v>0.3</v>
      </c>
      <c r="M82" s="19">
        <f>COUNTIF(EdClasses!C78:FE78,2)</f>
        <v>3</v>
      </c>
      <c r="N82" s="24">
        <f>(COUNTIF(EdClasses!C78:FE78,"2")/(COUNT(EdClasses!$C78:$FE78)))</f>
        <v>0.15</v>
      </c>
      <c r="O82" s="19">
        <f>COUNTIF(EdClasses!C78:FE78,1)</f>
        <v>3</v>
      </c>
      <c r="P82" s="24">
        <f>(COUNTIF(EdClasses!C78:FE78,"1")/(COUNT(EdClasses!$C78:$FE78)))</f>
        <v>0.15</v>
      </c>
      <c r="Q82" s="610"/>
      <c r="R82" s="376"/>
      <c r="S82" s="376"/>
      <c r="T82" s="376"/>
      <c r="U82" s="376"/>
      <c r="V82" s="152"/>
      <c r="W82" s="152"/>
      <c r="X82" s="152"/>
      <c r="Y82" s="152"/>
      <c r="Z82" s="152"/>
      <c r="AA82" s="152"/>
      <c r="AB82" s="152"/>
      <c r="AC82" s="152"/>
      <c r="AD82" s="152"/>
      <c r="AE82" s="152"/>
      <c r="AF82" s="152"/>
      <c r="AG82" s="152"/>
    </row>
    <row r="83" spans="1:33" ht="45" customHeight="1">
      <c r="A83" t="s">
        <v>205</v>
      </c>
      <c r="B83" s="68" t="s">
        <v>206</v>
      </c>
      <c r="C83" s="373">
        <f>COUNT(EdClasses!C79:FE79)/COUNT(EdClasses!$C$4:$FE$4)</f>
        <v>0.43396226415094341</v>
      </c>
      <c r="D83" s="588">
        <f>AVERAGE(EdClasses!C79:FE79)</f>
        <v>3.347826086956522</v>
      </c>
      <c r="E83" s="588">
        <f>(SUM(EdClasses!C79:FE79)*COUNT(EdClasses!$C$4:$FE$4))/1000</f>
        <v>4.0810000000000004</v>
      </c>
      <c r="F83" s="24">
        <f>COUNTIF(EdClasses!C79:FE79,"Y")/COUNT(EdClasses!$C$4:$FE$4)</f>
        <v>0.32075471698113206</v>
      </c>
      <c r="G83" s="19">
        <f>COUNTIF(EdClasses!C79:FE79,5)</f>
        <v>7</v>
      </c>
      <c r="H83" s="24">
        <f>(COUNTIF(EdClasses!C79:FE79,"5")/(COUNT(EdClasses!$C79:$FE79)))</f>
        <v>0.30434782608695654</v>
      </c>
      <c r="I83" s="19">
        <f>COUNTIF(EdClasses!C79:FE79,4)</f>
        <v>0</v>
      </c>
      <c r="J83" s="24">
        <f>(COUNTIF(EdClasses!C79:FE79,"4")/(COUNT(EdClasses!$C79:$FE79)))</f>
        <v>0</v>
      </c>
      <c r="K83" s="19">
        <f>COUNTIF(EdClasses!C79:FE79,3)</f>
        <v>13</v>
      </c>
      <c r="L83" s="24">
        <f>(COUNTIF(EdClasses!C79:FE79,"3")/(COUNT(EdClasses!$C79:$FE79)))</f>
        <v>0.56521739130434778</v>
      </c>
      <c r="M83" s="19">
        <f>COUNTIF(EdClasses!C79:FE79,2)</f>
        <v>0</v>
      </c>
      <c r="N83" s="24">
        <f>(COUNTIF(EdClasses!C79:FE79,"2")/(COUNT(EdClasses!$C79:$FE79)))</f>
        <v>0</v>
      </c>
      <c r="O83" s="19">
        <f>COUNTIF(EdClasses!C79:FE79,1)</f>
        <v>3</v>
      </c>
      <c r="P83" s="24">
        <f>(COUNTIF(EdClasses!C79:FE79,"1")/(COUNT(EdClasses!$C79:$FE79)))</f>
        <v>0.13043478260869565</v>
      </c>
      <c r="Q83" s="610"/>
      <c r="R83" s="376"/>
      <c r="S83" s="376"/>
      <c r="T83" s="376"/>
      <c r="U83" s="376"/>
      <c r="V83" s="152"/>
      <c r="W83" s="152"/>
      <c r="X83" s="152"/>
      <c r="Y83" s="152"/>
      <c r="Z83" s="152"/>
      <c r="AA83" s="152"/>
      <c r="AB83" s="152"/>
      <c r="AC83" s="152"/>
      <c r="AD83" s="152"/>
      <c r="AE83" s="152"/>
      <c r="AF83" s="152"/>
      <c r="AG83" s="152"/>
    </row>
    <row r="84" spans="1:33" ht="45" customHeight="1">
      <c r="A84" t="s">
        <v>207</v>
      </c>
      <c r="B84" s="303" t="s">
        <v>208</v>
      </c>
      <c r="C84" s="373">
        <f>COUNT(EdClasses!C80:FE80)/COUNT(EdClasses!$C$4:$FE$4)</f>
        <v>0.54716981132075471</v>
      </c>
      <c r="D84" s="588">
        <f>AVERAGE(EdClasses!C80:FE80)</f>
        <v>3.5862068965517242</v>
      </c>
      <c r="E84" s="588">
        <f>(SUM(EdClasses!C80:FE80)*COUNT(EdClasses!$C$4:$FE$4))/1000</f>
        <v>5.5119999999999996</v>
      </c>
      <c r="F84" s="24">
        <f>COUNTIF(EdClasses!C80:FE80,"Y")/COUNT(EdClasses!$C$4:$FE$4)</f>
        <v>0.32075471698113206</v>
      </c>
      <c r="G84" s="19">
        <f>COUNTIF(EdClasses!C80:FE80,5)</f>
        <v>11</v>
      </c>
      <c r="H84" s="24">
        <f>(COUNTIF(EdClasses!C80:FE80,"5")/(COUNT(EdClasses!$C80:$FE80)))</f>
        <v>0.37931034482758619</v>
      </c>
      <c r="I84" s="19">
        <f>COUNTIF(EdClasses!C80:FE80,4)</f>
        <v>1</v>
      </c>
      <c r="J84" s="24">
        <f>(COUNTIF(EdClasses!C80:FE80,"4")/(COUNT(EdClasses!$C80:$FE80)))</f>
        <v>3.4482758620689655E-2</v>
      </c>
      <c r="K84" s="19">
        <f>COUNTIF(EdClasses!C80:FE80,3)</f>
        <v>13</v>
      </c>
      <c r="L84" s="24">
        <f>(COUNTIF(EdClasses!C80:FE80,"3")/(COUNT(EdClasses!$C80:$FE80)))</f>
        <v>0.44827586206896552</v>
      </c>
      <c r="M84" s="19">
        <f>COUNTIF(EdClasses!C80:FE80,2)</f>
        <v>2</v>
      </c>
      <c r="N84" s="24">
        <f>(COUNTIF(EdClasses!C80:FE80,"2")/(COUNT(EdClasses!$C80:$FE80)))</f>
        <v>6.8965517241379309E-2</v>
      </c>
      <c r="O84" s="19">
        <f>COUNTIF(EdClasses!C80:FE80,1)</f>
        <v>2</v>
      </c>
      <c r="P84" s="24">
        <f>(COUNTIF(EdClasses!C80:FE80,"1")/(COUNT(EdClasses!$C80:$FE80)))</f>
        <v>6.8965517241379309E-2</v>
      </c>
      <c r="Q84" s="610"/>
      <c r="R84" s="376"/>
      <c r="S84" s="376"/>
      <c r="T84" s="376"/>
      <c r="U84" s="376"/>
      <c r="V84" s="152"/>
      <c r="W84" s="152"/>
      <c r="X84" s="152"/>
      <c r="Y84" s="152"/>
      <c r="Z84" s="152"/>
      <c r="AA84" s="152"/>
      <c r="AB84" s="152"/>
      <c r="AC84" s="152"/>
      <c r="AD84" s="152"/>
      <c r="AE84" s="152"/>
      <c r="AF84" s="152"/>
      <c r="AG84" s="152"/>
    </row>
    <row r="85" spans="1:33" ht="45" customHeight="1">
      <c r="A85" t="s">
        <v>209</v>
      </c>
      <c r="B85" s="303" t="s">
        <v>210</v>
      </c>
      <c r="C85" s="373">
        <f>COUNT(EdClasses!C81:FE81)/COUNT(EdClasses!$C$4:$FE$4)</f>
        <v>0.41509433962264153</v>
      </c>
      <c r="D85" s="588">
        <f>AVERAGE(EdClasses!C81:FE81)</f>
        <v>3.7727272727272729</v>
      </c>
      <c r="E85" s="588">
        <f>(SUM(EdClasses!C81:FE81)*COUNT(EdClasses!$C$4:$FE$4))/1000</f>
        <v>4.399</v>
      </c>
      <c r="F85" s="24">
        <f>COUNTIF(EdClasses!C81:FE81,"Y")/COUNT(EdClasses!$C$4:$FE$4)</f>
        <v>0.24528301886792453</v>
      </c>
      <c r="G85" s="19">
        <f>COUNTIF(EdClasses!C81:FE81,5)</f>
        <v>10</v>
      </c>
      <c r="H85" s="24">
        <f>(COUNTIF(EdClasses!C81:FE81,"5")/(COUNT(EdClasses!$C81:$FE81)))</f>
        <v>0.45454545454545453</v>
      </c>
      <c r="I85" s="19">
        <f>COUNTIF(EdClasses!C81:FE81,4)</f>
        <v>2</v>
      </c>
      <c r="J85" s="24">
        <f>(COUNTIF(EdClasses!C81:FE81,"4")/(COUNT(EdClasses!$C81:$FE81)))</f>
        <v>9.0909090909090912E-2</v>
      </c>
      <c r="K85" s="19">
        <f>COUNTIF(EdClasses!C81:FE81,3)</f>
        <v>7</v>
      </c>
      <c r="L85" s="24">
        <f>(COUNTIF(EdClasses!C81:FE81,"3")/(COUNT(EdClasses!$C81:$FE81)))</f>
        <v>0.31818181818181818</v>
      </c>
      <c r="M85" s="19">
        <f>COUNTIF(EdClasses!C81:FE81,2)</f>
        <v>1</v>
      </c>
      <c r="N85" s="24">
        <f>(COUNTIF(EdClasses!C81:FE81,"2")/(COUNT(EdClasses!$C81:$FE81)))</f>
        <v>4.5454545454545456E-2</v>
      </c>
      <c r="O85" s="19">
        <f>COUNTIF(EdClasses!C81:FE81,1)</f>
        <v>2</v>
      </c>
      <c r="P85" s="24">
        <f>(COUNTIF(EdClasses!C81:FE81,"1")/(COUNT(EdClasses!$C81:$FE81)))</f>
        <v>9.0909090909090912E-2</v>
      </c>
      <c r="Q85" s="610"/>
      <c r="R85" s="376"/>
      <c r="S85" s="376"/>
      <c r="T85" s="376"/>
      <c r="U85" s="376"/>
      <c r="V85" s="152"/>
      <c r="W85" s="152"/>
      <c r="X85" s="152"/>
      <c r="Y85" s="152"/>
      <c r="Z85" s="152"/>
      <c r="AA85" s="152"/>
      <c r="AB85" s="152"/>
      <c r="AC85" s="152"/>
      <c r="AD85" s="152"/>
      <c r="AE85" s="152"/>
      <c r="AF85" s="152"/>
      <c r="AG85" s="152"/>
    </row>
    <row r="86" spans="1:33" ht="37.5" customHeight="1">
      <c r="A86" s="357"/>
      <c r="B86" s="566" t="s">
        <v>211</v>
      </c>
      <c r="C86" s="373">
        <f>COUNT(EdClasses!C82:FE82)/COUNT(EdClasses!$C$4:$FE$4)</f>
        <v>0</v>
      </c>
      <c r="D86" s="364">
        <f>AVERAGE(D87:D89)</f>
        <v>3.187179487179487</v>
      </c>
      <c r="E86" s="364">
        <f>AVERAGE(E87:E89)</f>
        <v>4.3460000000000001</v>
      </c>
      <c r="F86" s="188">
        <f>AVERAGE(F87:F89)</f>
        <v>0.22012578616352199</v>
      </c>
      <c r="G86" s="566"/>
      <c r="H86" s="566"/>
      <c r="I86" s="566"/>
      <c r="J86" s="566"/>
      <c r="K86" s="566"/>
      <c r="L86" s="566"/>
      <c r="M86" s="566"/>
      <c r="N86" s="566"/>
      <c r="O86" s="566"/>
      <c r="P86" s="566"/>
      <c r="Q86" s="566"/>
      <c r="R86" s="376"/>
      <c r="S86" s="376"/>
      <c r="T86" s="376"/>
      <c r="U86" s="376"/>
      <c r="V86" s="152"/>
      <c r="W86" s="152"/>
      <c r="X86" s="152"/>
      <c r="Y86" s="152"/>
      <c r="Z86" s="152"/>
      <c r="AA86" s="152"/>
      <c r="AB86" s="152"/>
      <c r="AC86" s="152"/>
      <c r="AD86" s="152"/>
      <c r="AE86" s="152"/>
      <c r="AF86" s="152"/>
      <c r="AG86" s="152"/>
    </row>
    <row r="87" spans="1:33" ht="45" customHeight="1">
      <c r="A87" t="s">
        <v>212</v>
      </c>
      <c r="B87" s="303" t="s">
        <v>213</v>
      </c>
      <c r="C87" s="373">
        <f>COUNT(EdClasses!C83:FE83)/COUNT(EdClasses!$C$4:$FE$4)</f>
        <v>0.56603773584905659</v>
      </c>
      <c r="D87" s="588">
        <f>AVERAGE(EdClasses!C83:FE83)</f>
        <v>3.7</v>
      </c>
      <c r="E87" s="588">
        <f>(SUM(EdClasses!C83:FE83)*COUNT(EdClasses!$C$4:$FE$4))/1000</f>
        <v>5.883</v>
      </c>
      <c r="F87" s="24">
        <f>COUNTIF(EdClasses!C83:FE83,"Y")/COUNT(EdClasses!$C$4:$FE$4)</f>
        <v>0.26415094339622641</v>
      </c>
      <c r="G87" s="19">
        <f>COUNTIF(EdClasses!C83:FE83,5)</f>
        <v>10</v>
      </c>
      <c r="H87" s="24">
        <f>(COUNTIF(EdClasses!C83:FE83,"5")/(COUNT(EdClasses!$C83:$FE83)))</f>
        <v>0.33333333333333331</v>
      </c>
      <c r="I87" s="19">
        <f>COUNTIF(EdClasses!C83:FE83,4)</f>
        <v>4</v>
      </c>
      <c r="J87" s="24">
        <f>(COUNTIF(EdClasses!C83:FE83,"4")/(COUNT(EdClasses!$C83:$FE83)))</f>
        <v>0.13333333333333333</v>
      </c>
      <c r="K87" s="19">
        <f>COUNTIF(EdClasses!C83:FE83,3)</f>
        <v>14</v>
      </c>
      <c r="L87" s="24">
        <f>(COUNTIF(EdClasses!C83:FE83,"3")/(COUNT(EdClasses!$C83:$FE83)))</f>
        <v>0.46666666666666667</v>
      </c>
      <c r="M87" s="19">
        <f>COUNTIF(EdClasses!C83:FE83,2)</f>
        <v>1</v>
      </c>
      <c r="N87" s="24">
        <f>(COUNTIF(EdClasses!C83:FE83,"2")/(COUNT(EdClasses!$C83:$FE83)))</f>
        <v>3.3333333333333333E-2</v>
      </c>
      <c r="O87" s="19">
        <f>COUNTIF(EdClasses!C83:FE83,1)</f>
        <v>1</v>
      </c>
      <c r="P87" s="24">
        <f>(COUNTIF(EdClasses!C83:FE83,"1")/(COUNT(EdClasses!$C83:$FE83)))</f>
        <v>3.3333333333333333E-2</v>
      </c>
      <c r="Q87" s="610"/>
      <c r="R87" s="376"/>
      <c r="S87" s="376"/>
      <c r="T87" s="376"/>
      <c r="U87" s="376"/>
      <c r="V87" s="152"/>
      <c r="W87" s="152"/>
      <c r="X87" s="152"/>
      <c r="Y87" s="152"/>
      <c r="Z87" s="152"/>
      <c r="AA87" s="152"/>
      <c r="AB87" s="152"/>
      <c r="AC87" s="152"/>
      <c r="AD87" s="152"/>
      <c r="AE87" s="152"/>
      <c r="AF87" s="152"/>
      <c r="AG87" s="152"/>
    </row>
    <row r="88" spans="1:33" ht="45" customHeight="1">
      <c r="A88" t="s">
        <v>214</v>
      </c>
      <c r="B88" s="303" t="s">
        <v>215</v>
      </c>
      <c r="C88" s="373">
        <f>COUNT(EdClasses!C84:FE84)/COUNT(EdClasses!$C$4:$FE$4)</f>
        <v>0.49056603773584906</v>
      </c>
      <c r="D88" s="588">
        <f>AVERAGE(EdClasses!C84:FE84)</f>
        <v>2.9615384615384617</v>
      </c>
      <c r="E88" s="588">
        <f>(SUM(EdClasses!C84:FE84)*COUNT(EdClasses!$C$4:$FE$4))/1000</f>
        <v>4.0810000000000004</v>
      </c>
      <c r="F88" s="24">
        <f>COUNTIF(EdClasses!C84:FE84,"Y")/COUNT(EdClasses!$C$4:$FE$4)</f>
        <v>0.22641509433962265</v>
      </c>
      <c r="G88" s="19">
        <f>COUNTIF(EdClasses!C84:FE84,5)</f>
        <v>2</v>
      </c>
      <c r="H88" s="24">
        <f>(COUNTIF(EdClasses!C84:FE84,"5")/(COUNT(EdClasses!$C84:$FE84)))</f>
        <v>7.6923076923076927E-2</v>
      </c>
      <c r="I88" s="19">
        <f>COUNTIF(EdClasses!C84:FE84,4)</f>
        <v>2</v>
      </c>
      <c r="J88" s="24">
        <f>(COUNTIF(EdClasses!C84:FE84,"4")/(COUNT(EdClasses!$C84:$FE84)))</f>
        <v>7.6923076923076927E-2</v>
      </c>
      <c r="K88" s="19">
        <f>COUNTIF(EdClasses!C84:FE84,3)</f>
        <v>18</v>
      </c>
      <c r="L88" s="24">
        <f>(COUNTIF(EdClasses!C84:FE84,"3")/(COUNT(EdClasses!$C84:$FE84)))</f>
        <v>0.69230769230769229</v>
      </c>
      <c r="M88" s="19">
        <f>COUNTIF(EdClasses!C84:FE84,2)</f>
        <v>1</v>
      </c>
      <c r="N88" s="24">
        <f>(COUNTIF(EdClasses!C84:FE84,"2")/(COUNT(EdClasses!$C84:$FE84)))</f>
        <v>3.8461538461538464E-2</v>
      </c>
      <c r="O88" s="19">
        <f>COUNTIF(EdClasses!C84:FE84,1)</f>
        <v>3</v>
      </c>
      <c r="P88" s="24">
        <f>(COUNTIF(EdClasses!C84:FE84,"1")/(COUNT(EdClasses!$C84:$FE84)))</f>
        <v>0.11538461538461539</v>
      </c>
      <c r="Q88" s="610"/>
      <c r="R88" s="376"/>
      <c r="S88" s="376"/>
      <c r="T88" s="376"/>
      <c r="U88" s="376"/>
      <c r="V88" s="152"/>
      <c r="W88" s="152"/>
      <c r="X88" s="152"/>
      <c r="Y88" s="152"/>
      <c r="Z88" s="152"/>
      <c r="AA88" s="152"/>
      <c r="AB88" s="152"/>
      <c r="AC88" s="152"/>
      <c r="AD88" s="152"/>
      <c r="AE88" s="152"/>
      <c r="AF88" s="152"/>
      <c r="AG88" s="152"/>
    </row>
    <row r="89" spans="1:33" ht="45" customHeight="1">
      <c r="A89" t="s">
        <v>216</v>
      </c>
      <c r="B89" s="303" t="s">
        <v>217</v>
      </c>
      <c r="C89" s="373">
        <f>COUNT(EdClasses!C85:FE85)/COUNT(EdClasses!$C$4:$FE$4)</f>
        <v>0.37735849056603776</v>
      </c>
      <c r="D89" s="588">
        <f>AVERAGE(EdClasses!C85:FE85)</f>
        <v>2.9</v>
      </c>
      <c r="E89" s="588">
        <f>(SUM(EdClasses!C85:FE85)*COUNT(EdClasses!$C$4:$FE$4))/1000</f>
        <v>3.0739999999999998</v>
      </c>
      <c r="F89" s="24">
        <f>COUNTIF(EdClasses!C85:FE85,"Y")/COUNT(EdClasses!$C$4:$FE$4)</f>
        <v>0.16981132075471697</v>
      </c>
      <c r="G89" s="19">
        <f>COUNTIF(EdClasses!C85:FE85,5)</f>
        <v>2</v>
      </c>
      <c r="H89" s="24">
        <f>(COUNTIF(EdClasses!C85:FE85,"5")/(COUNT(EdClasses!$C85:$FE85)))</f>
        <v>0.1</v>
      </c>
      <c r="I89" s="19">
        <f>COUNTIF(EdClasses!C85:FE85,4)</f>
        <v>0</v>
      </c>
      <c r="J89" s="24">
        <f>(COUNTIF(EdClasses!C85:FE85,"4")/(COUNT(EdClasses!$C85:$FE85)))</f>
        <v>0</v>
      </c>
      <c r="K89" s="19">
        <f>COUNTIF(EdClasses!C85:FE85,3)</f>
        <v>13</v>
      </c>
      <c r="L89" s="24">
        <f>(COUNTIF(EdClasses!C85:FE85,"3")/(COUNT(EdClasses!$C85:$FE85)))</f>
        <v>0.65</v>
      </c>
      <c r="M89" s="19">
        <f>COUNTIF(EdClasses!C85:FE85,2)</f>
        <v>4</v>
      </c>
      <c r="N89" s="24">
        <f>(COUNTIF(EdClasses!C85:FE85,"2")/(COUNT(EdClasses!$C85:$FE85)))</f>
        <v>0.2</v>
      </c>
      <c r="O89" s="19">
        <f>COUNTIF(EdClasses!C85:FE85,1)</f>
        <v>1</v>
      </c>
      <c r="P89" s="24">
        <f>(COUNTIF(EdClasses!C85:FE85,"1")/(COUNT(EdClasses!$C85:$FE85)))</f>
        <v>0.05</v>
      </c>
      <c r="Q89" s="610"/>
      <c r="R89" s="376"/>
      <c r="S89" s="376"/>
      <c r="T89" s="376"/>
      <c r="U89" s="376"/>
      <c r="V89" s="152"/>
      <c r="W89" s="152"/>
      <c r="X89" s="152"/>
      <c r="Y89" s="152"/>
      <c r="Z89" s="152"/>
      <c r="AA89" s="152"/>
      <c r="AB89" s="152"/>
      <c r="AC89" s="152"/>
      <c r="AD89" s="152"/>
      <c r="AE89" s="152"/>
      <c r="AF89" s="152"/>
      <c r="AG89" s="152"/>
    </row>
    <row r="90" spans="1:33" ht="37.5" customHeight="1">
      <c r="A90" s="346"/>
      <c r="B90" s="668" t="s">
        <v>218</v>
      </c>
      <c r="C90" s="373">
        <f>COUNT(EdClasses!C86:FE86)/COUNT(EdClasses!$C$4:$FE$4)</f>
        <v>0</v>
      </c>
      <c r="D90" s="681">
        <f>AVERAGE(D91:D97)</f>
        <v>3.0132586206743368</v>
      </c>
      <c r="E90" s="681">
        <f>AVERAGE(E91:E97)</f>
        <v>3.5661428571428568</v>
      </c>
      <c r="F90" s="595">
        <f>AVERAGE(F91:F97)</f>
        <v>0.15633423180592992</v>
      </c>
      <c r="G90" s="489"/>
      <c r="H90" s="489"/>
      <c r="I90" s="489"/>
      <c r="J90" s="489"/>
      <c r="K90" s="489"/>
      <c r="L90" s="489"/>
      <c r="M90" s="489"/>
      <c r="N90" s="489"/>
      <c r="O90" s="489"/>
      <c r="P90" s="489"/>
      <c r="Q90" s="377"/>
      <c r="R90" s="376"/>
      <c r="S90" s="376"/>
      <c r="T90" s="376"/>
      <c r="U90" s="376"/>
      <c r="V90" s="152"/>
      <c r="W90" s="152"/>
      <c r="X90" s="152"/>
      <c r="Y90" s="152"/>
      <c r="Z90" s="152"/>
      <c r="AA90" s="152"/>
      <c r="AB90" s="152"/>
      <c r="AC90" s="152"/>
      <c r="AD90" s="152"/>
      <c r="AE90" s="152"/>
      <c r="AF90" s="152"/>
      <c r="AG90" s="152"/>
    </row>
    <row r="91" spans="1:33" ht="45" customHeight="1">
      <c r="A91" t="s">
        <v>219</v>
      </c>
      <c r="B91" s="68" t="s">
        <v>220</v>
      </c>
      <c r="C91" s="373">
        <f>COUNT(EdClasses!C87:FE87)/COUNT(EdClasses!$C$4:$FE$4)</f>
        <v>0.24528301886792453</v>
      </c>
      <c r="D91" s="588">
        <f>AVERAGE(EdClasses!C87:FE87)</f>
        <v>3.3076923076923075</v>
      </c>
      <c r="E91" s="588">
        <f>(SUM(EdClasses!C87:FE87)*COUNT(EdClasses!$C$4:$FE$4))/1000</f>
        <v>2.2789999999999999</v>
      </c>
      <c r="F91" s="24">
        <f>COUNTIF(EdClasses!C87:FE87,"Y")/COUNT(EdClasses!$C$4:$FE$4)</f>
        <v>0.16981132075471697</v>
      </c>
      <c r="G91" s="19">
        <f>COUNTIF(EdClasses!C87:FE87,5)</f>
        <v>6</v>
      </c>
      <c r="H91" s="24">
        <f>(COUNTIF(EdClasses!C87:FE87,"5")/(COUNT(EdClasses!$C87:$FE87)))</f>
        <v>0.46153846153846156</v>
      </c>
      <c r="I91" s="19">
        <f>COUNTIF(EdClasses!C87:FE87,4)</f>
        <v>0</v>
      </c>
      <c r="J91" s="24">
        <f>(COUNTIF(EdClasses!C87:FE87,"4")/(COUNT(EdClasses!$C87:$FE87)))</f>
        <v>0</v>
      </c>
      <c r="K91" s="19">
        <f>COUNTIF(EdClasses!C87:FE87,3)</f>
        <v>3</v>
      </c>
      <c r="L91" s="24">
        <f>(COUNTIF(EdClasses!C87:FE87,"3")/(COUNT(EdClasses!$C87:$FE87)))</f>
        <v>0.23076923076923078</v>
      </c>
      <c r="M91" s="19">
        <f>COUNTIF(EdClasses!C87:FE87,2)</f>
        <v>0</v>
      </c>
      <c r="N91" s="24">
        <f>(COUNTIF(EdClasses!C87:FE87,"2")/(COUNT(EdClasses!$C87:$FE87)))</f>
        <v>0</v>
      </c>
      <c r="O91" s="19">
        <f>COUNTIF(EdClasses!C87:FE87,1)</f>
        <v>4</v>
      </c>
      <c r="P91" s="24">
        <f>(COUNTIF(EdClasses!C87:FE87,"1")/(COUNT(EdClasses!$C87:$FE87)))</f>
        <v>0.30769230769230771</v>
      </c>
      <c r="Q91" s="610"/>
      <c r="R91" s="376"/>
      <c r="S91" s="376"/>
      <c r="T91" s="376"/>
      <c r="U91" s="376"/>
      <c r="V91" s="152"/>
      <c r="W91" s="152"/>
      <c r="X91" s="152"/>
      <c r="Y91" s="152"/>
      <c r="Z91" s="152"/>
      <c r="AA91" s="152"/>
      <c r="AB91" s="152"/>
      <c r="AC91" s="152"/>
      <c r="AD91" s="152"/>
      <c r="AE91" s="152"/>
      <c r="AF91" s="152"/>
      <c r="AG91" s="152"/>
    </row>
    <row r="92" spans="1:33" ht="45" customHeight="1">
      <c r="A92" t="s">
        <v>221</v>
      </c>
      <c r="B92" s="68" t="s">
        <v>222</v>
      </c>
      <c r="C92" s="373">
        <f>COUNT(EdClasses!C88:FE88)/COUNT(EdClasses!$C$4:$FE$4)</f>
        <v>0.11320754716981132</v>
      </c>
      <c r="D92" s="588">
        <f>AVERAGE(EdClasses!C88:FE88)</f>
        <v>3.3333333333333335</v>
      </c>
      <c r="E92" s="588">
        <f>(SUM(EdClasses!C88:FE88)*COUNT(EdClasses!$C$4:$FE$4))/1000</f>
        <v>1.06</v>
      </c>
      <c r="F92" s="24">
        <f>COUNTIF(EdClasses!C88:FE88,"Y")/COUNT(EdClasses!$C$4:$FE$4)</f>
        <v>5.6603773584905662E-2</v>
      </c>
      <c r="G92" s="19">
        <f>COUNTIF(EdClasses!C88:FE88,5)</f>
        <v>3</v>
      </c>
      <c r="H92" s="24">
        <f>(COUNTIF(EdClasses!C88:FE88,"5")/(COUNT(EdClasses!$C88:$FE88)))</f>
        <v>0.5</v>
      </c>
      <c r="I92" s="19">
        <f>COUNTIF(EdClasses!C88:FE88,4)</f>
        <v>0</v>
      </c>
      <c r="J92" s="24">
        <f>(COUNTIF(EdClasses!C88:FE88,"4")/(COUNT(EdClasses!$C88:$FE88)))</f>
        <v>0</v>
      </c>
      <c r="K92" s="19">
        <f>COUNTIF(EdClasses!C88:FE88,3)</f>
        <v>1</v>
      </c>
      <c r="L92" s="24">
        <f>(COUNTIF(EdClasses!C88:FE88,"3")/(COUNT(EdClasses!$C88:$FE88)))</f>
        <v>0.16666666666666666</v>
      </c>
      <c r="M92" s="19">
        <f>COUNTIF(EdClasses!C88:FE88,2)</f>
        <v>0</v>
      </c>
      <c r="N92" s="24">
        <f>(COUNTIF(EdClasses!C88:FE88,"2")/(COUNT(EdClasses!$C88:$FE88)))</f>
        <v>0</v>
      </c>
      <c r="O92" s="19">
        <f>COUNTIF(EdClasses!C88:FE88,1)</f>
        <v>2</v>
      </c>
      <c r="P92" s="24">
        <f>(COUNTIF(EdClasses!C88:FE88,"1")/(COUNT(EdClasses!$C88:$FE88)))</f>
        <v>0.33333333333333331</v>
      </c>
      <c r="Q92" s="610"/>
      <c r="R92" s="376"/>
      <c r="S92" s="376"/>
      <c r="T92" s="376"/>
      <c r="U92" s="376"/>
      <c r="V92" s="152"/>
      <c r="W92" s="152"/>
      <c r="X92" s="152"/>
      <c r="Y92" s="152"/>
      <c r="Z92" s="152"/>
      <c r="AA92" s="152"/>
      <c r="AB92" s="152"/>
      <c r="AC92" s="152"/>
      <c r="AD92" s="152"/>
      <c r="AE92" s="152"/>
      <c r="AF92" s="152"/>
      <c r="AG92" s="152"/>
    </row>
    <row r="93" spans="1:33" ht="45" customHeight="1">
      <c r="A93" t="s">
        <v>223</v>
      </c>
      <c r="B93" s="68" t="s">
        <v>224</v>
      </c>
      <c r="C93" s="373">
        <f>COUNT(EdClasses!C89:FE89)/COUNT(EdClasses!$C$4:$FE$4)</f>
        <v>0.45283018867924529</v>
      </c>
      <c r="D93" s="588">
        <f>AVERAGE(EdClasses!C89:FE89)</f>
        <v>2.4583333333333335</v>
      </c>
      <c r="E93" s="588">
        <f>(SUM(EdClasses!C89:FE89)*COUNT(EdClasses!$C$4:$FE$4))/1000</f>
        <v>3.1269999999999998</v>
      </c>
      <c r="F93" s="24">
        <f>COUNTIF(EdClasses!C89:FE89,"Y")/COUNT(EdClasses!$C$4:$FE$4)</f>
        <v>0.16981132075471697</v>
      </c>
      <c r="G93" s="19">
        <f>COUNTIF(EdClasses!C89:FE89,5)</f>
        <v>4</v>
      </c>
      <c r="H93" s="24">
        <f>(COUNTIF(EdClasses!C89:FE89,"5")/(COUNT(EdClasses!$C89:$FE89)))</f>
        <v>0.16666666666666666</v>
      </c>
      <c r="I93" s="19">
        <f>COUNTIF(EdClasses!C89:FE89,4)</f>
        <v>0</v>
      </c>
      <c r="J93" s="24">
        <f>(COUNTIF(EdClasses!C89:FE89,"4")/(COUNT(EdClasses!$C89:$FE89)))</f>
        <v>0</v>
      </c>
      <c r="K93" s="19">
        <f>COUNTIF(EdClasses!C89:FE89,3)</f>
        <v>9</v>
      </c>
      <c r="L93" s="24">
        <f>(COUNTIF(EdClasses!C89:FE89,"3")/(COUNT(EdClasses!$C89:$FE89)))</f>
        <v>0.375</v>
      </c>
      <c r="M93" s="19">
        <f>COUNTIF(EdClasses!C89:FE89,2)</f>
        <v>1</v>
      </c>
      <c r="N93" s="24">
        <f>(COUNTIF(EdClasses!C89:FE89,"2")/(COUNT(EdClasses!$C89:$FE89)))</f>
        <v>4.1666666666666664E-2</v>
      </c>
      <c r="O93" s="19">
        <f>COUNTIF(EdClasses!C89:FE89,1)</f>
        <v>10</v>
      </c>
      <c r="P93" s="24">
        <f>(COUNTIF(EdClasses!C89:FE89,"1")/(COUNT(EdClasses!$C89:$FE89)))</f>
        <v>0.41666666666666669</v>
      </c>
      <c r="Q93" s="610"/>
      <c r="R93" s="376"/>
      <c r="S93" s="376"/>
      <c r="T93" s="376"/>
      <c r="U93" s="376"/>
      <c r="V93" s="152"/>
      <c r="W93" s="152"/>
      <c r="X93" s="152"/>
      <c r="Y93" s="152"/>
      <c r="Z93" s="152"/>
      <c r="AA93" s="152"/>
      <c r="AB93" s="152"/>
      <c r="AC93" s="152"/>
      <c r="AD93" s="152"/>
      <c r="AE93" s="152"/>
      <c r="AF93" s="152"/>
      <c r="AG93" s="152"/>
    </row>
    <row r="94" spans="1:33" ht="45" customHeight="1">
      <c r="A94" t="s">
        <v>225</v>
      </c>
      <c r="B94" s="68" t="s">
        <v>226</v>
      </c>
      <c r="C94" s="373">
        <f>COUNT(EdClasses!C90:FE90)/COUNT(EdClasses!$C$4:$FE$4)</f>
        <v>0.660377358490566</v>
      </c>
      <c r="D94" s="588">
        <f>AVERAGE(EdClasses!C90:FE90)</f>
        <v>3.1428571428571428</v>
      </c>
      <c r="E94" s="588">
        <f>(SUM(EdClasses!C90:FE90)*COUNT(EdClasses!$C$4:$FE$4))/1000</f>
        <v>5.83</v>
      </c>
      <c r="F94" s="24">
        <f>COUNTIF(EdClasses!C90:FE90,"Y")/COUNT(EdClasses!$C$4:$FE$4)</f>
        <v>0.15094339622641509</v>
      </c>
      <c r="G94" s="19">
        <f>COUNTIF(EdClasses!C90:FE90,5)</f>
        <v>10</v>
      </c>
      <c r="H94" s="24">
        <f>(COUNTIF(EdClasses!C90:FE90,"5")/(COUNT(EdClasses!$C90:$FE90)))</f>
        <v>0.2857142857142857</v>
      </c>
      <c r="I94" s="19">
        <f>COUNTIF(EdClasses!C90:FE90,4)</f>
        <v>2</v>
      </c>
      <c r="J94" s="24">
        <f>(COUNTIF(EdClasses!C90:FE90,"4")/(COUNT(EdClasses!$C90:$FE90)))</f>
        <v>5.7142857142857141E-2</v>
      </c>
      <c r="K94" s="19">
        <f>COUNTIF(EdClasses!C90:FE90,3)</f>
        <v>13</v>
      </c>
      <c r="L94" s="24">
        <f>(COUNTIF(EdClasses!C90:FE90,"3")/(COUNT(EdClasses!$C90:$FE90)))</f>
        <v>0.37142857142857144</v>
      </c>
      <c r="M94" s="19">
        <f>COUNTIF(EdClasses!C90:FE90,2)</f>
        <v>3</v>
      </c>
      <c r="N94" s="24">
        <f>(COUNTIF(EdClasses!C90:FE90,"2")/(COUNT(EdClasses!$C90:$FE90)))</f>
        <v>8.5714285714285715E-2</v>
      </c>
      <c r="O94" s="19">
        <f>COUNTIF(EdClasses!C90:FE90,1)</f>
        <v>7</v>
      </c>
      <c r="P94" s="24">
        <f>(COUNTIF(EdClasses!C90:FE90,"1")/(COUNT(EdClasses!$C90:$FE90)))</f>
        <v>0.2</v>
      </c>
      <c r="Q94" s="610"/>
      <c r="R94" s="376"/>
      <c r="S94" s="376"/>
      <c r="T94" s="376"/>
      <c r="U94" s="376"/>
      <c r="V94" s="152"/>
      <c r="W94" s="152"/>
      <c r="X94" s="152"/>
      <c r="Y94" s="152"/>
      <c r="Z94" s="152"/>
      <c r="AA94" s="152"/>
      <c r="AB94" s="152"/>
      <c r="AC94" s="152"/>
      <c r="AD94" s="152"/>
      <c r="AE94" s="152"/>
      <c r="AF94" s="152"/>
      <c r="AG94" s="152"/>
    </row>
    <row r="95" spans="1:33" ht="45" customHeight="1">
      <c r="A95" t="s">
        <v>227</v>
      </c>
      <c r="B95" s="68" t="s">
        <v>228</v>
      </c>
      <c r="C95" s="373">
        <f>COUNT(EdClasses!C91:FE91)/COUNT(EdClasses!$C$4:$FE$4)</f>
        <v>0.35849056603773582</v>
      </c>
      <c r="D95" s="588">
        <f>AVERAGE(EdClasses!C91:FE91)</f>
        <v>2.9473684210526314</v>
      </c>
      <c r="E95" s="588">
        <f>(SUM(EdClasses!C91:FE91)*COUNT(EdClasses!$C$4:$FE$4))/1000</f>
        <v>2.968</v>
      </c>
      <c r="F95" s="24">
        <f>COUNTIF(EdClasses!C91:FE91,"Y")/COUNT(EdClasses!$C$4:$FE$4)</f>
        <v>0.15094339622641509</v>
      </c>
      <c r="G95" s="19">
        <f>COUNTIF(EdClasses!C91:FE91,5)</f>
        <v>3</v>
      </c>
      <c r="H95" s="24">
        <f>(COUNTIF(EdClasses!C91:FE91,"5")/(COUNT(EdClasses!$C91:$FE91)))</f>
        <v>0.15789473684210525</v>
      </c>
      <c r="I95" s="19">
        <f>COUNTIF(EdClasses!C91:FE91,4)</f>
        <v>2</v>
      </c>
      <c r="J95" s="24">
        <f>(COUNTIF(EdClasses!C91:FE91,"4")/(COUNT(EdClasses!$C91:$FE91)))</f>
        <v>0.10526315789473684</v>
      </c>
      <c r="K95" s="19">
        <f>COUNTIF(EdClasses!C91:FE91,3)</f>
        <v>9</v>
      </c>
      <c r="L95" s="24">
        <f>(COUNTIF(EdClasses!C91:FE91,"3")/(COUNT(EdClasses!$C91:$FE91)))</f>
        <v>0.47368421052631576</v>
      </c>
      <c r="M95" s="19">
        <f>COUNTIF(EdClasses!C91:FE91,2)</f>
        <v>1</v>
      </c>
      <c r="N95" s="24">
        <f>(COUNTIF(EdClasses!C91:FE91,"2")/(COUNT(EdClasses!$C91:$FE91)))</f>
        <v>5.2631578947368418E-2</v>
      </c>
      <c r="O95" s="19">
        <f>COUNTIF(EdClasses!C91:FE91,1)</f>
        <v>4</v>
      </c>
      <c r="P95" s="24">
        <f>(COUNTIF(EdClasses!C91:FE91,"1")/(COUNT(EdClasses!$C91:$FE91)))</f>
        <v>0.21052631578947367</v>
      </c>
      <c r="Q95" s="610"/>
      <c r="R95" s="376"/>
      <c r="S95" s="376"/>
      <c r="T95" s="376"/>
      <c r="U95" s="376"/>
      <c r="V95" s="152"/>
      <c r="W95" s="152"/>
      <c r="X95" s="152"/>
      <c r="Y95" s="152"/>
      <c r="Z95" s="152"/>
      <c r="AA95" s="152"/>
      <c r="AB95" s="152"/>
      <c r="AC95" s="152"/>
      <c r="AD95" s="152"/>
      <c r="AE95" s="152"/>
      <c r="AF95" s="152"/>
      <c r="AG95" s="152"/>
    </row>
    <row r="96" spans="1:33" ht="45" customHeight="1">
      <c r="A96" t="s">
        <v>229</v>
      </c>
      <c r="B96" s="303" t="s">
        <v>230</v>
      </c>
      <c r="C96" s="373">
        <f>COUNT(EdClasses!C92:FE92)/COUNT(EdClasses!$C$4:$FE$4)</f>
        <v>0.58490566037735847</v>
      </c>
      <c r="D96" s="588">
        <f>AVERAGE(EdClasses!C92:FE92)</f>
        <v>2.7419354838709675</v>
      </c>
      <c r="E96" s="588">
        <f>(SUM(EdClasses!C92:FE92)*COUNT(EdClasses!$C$4:$FE$4))/1000</f>
        <v>4.5049999999999999</v>
      </c>
      <c r="F96" s="24">
        <f>COUNTIF(EdClasses!C92:FE92,"Y")/COUNT(EdClasses!$C$4:$FE$4)</f>
        <v>0.13207547169811321</v>
      </c>
      <c r="G96" s="19">
        <f>COUNTIF(EdClasses!C92:FE92,5)</f>
        <v>6</v>
      </c>
      <c r="H96" s="24">
        <f>(COUNTIF(EdClasses!C92:FE92,"5")/(COUNT(EdClasses!$C92:$FE92)))</f>
        <v>0.19354838709677419</v>
      </c>
      <c r="I96" s="19">
        <f>COUNTIF(EdClasses!C92:FE92,4)</f>
        <v>1</v>
      </c>
      <c r="J96" s="24">
        <f>(COUNTIF(EdClasses!C92:FE92,"4")/(COUNT(EdClasses!$C92:$FE92)))</f>
        <v>3.2258064516129031E-2</v>
      </c>
      <c r="K96" s="19">
        <f>COUNTIF(EdClasses!C92:FE92,3)</f>
        <v>13</v>
      </c>
      <c r="L96" s="24">
        <f>(COUNTIF(EdClasses!C92:FE92,"3")/(COUNT(EdClasses!$C92:$FE92)))</f>
        <v>0.41935483870967744</v>
      </c>
      <c r="M96" s="19">
        <f>COUNTIF(EdClasses!C92:FE92,2)</f>
        <v>1</v>
      </c>
      <c r="N96" s="24">
        <f>(COUNTIF(EdClasses!C92:FE92,"2")/(COUNT(EdClasses!$C92:$FE92)))</f>
        <v>3.2258064516129031E-2</v>
      </c>
      <c r="O96" s="19">
        <f>COUNTIF(EdClasses!C92:FE92,1)</f>
        <v>10</v>
      </c>
      <c r="P96" s="24">
        <f>(COUNTIF(EdClasses!C92:FE92,"1")/(COUNT(EdClasses!$C92:$FE92)))</f>
        <v>0.32258064516129031</v>
      </c>
      <c r="Q96" s="610"/>
      <c r="R96" s="376"/>
      <c r="S96" s="376"/>
      <c r="T96" s="376"/>
      <c r="U96" s="376"/>
      <c r="V96" s="152"/>
      <c r="W96" s="152"/>
      <c r="X96" s="152"/>
      <c r="Y96" s="152"/>
      <c r="Z96" s="152"/>
      <c r="AA96" s="152"/>
      <c r="AB96" s="152"/>
      <c r="AC96" s="152"/>
      <c r="AD96" s="152"/>
      <c r="AE96" s="152"/>
      <c r="AF96" s="152"/>
      <c r="AG96" s="152"/>
    </row>
    <row r="97" spans="1:33" ht="45" customHeight="1">
      <c r="A97" t="s">
        <v>231</v>
      </c>
      <c r="B97" s="303" t="s">
        <v>232</v>
      </c>
      <c r="C97" s="373">
        <f>COUNT(EdClasses!C93:FE93)/COUNT(EdClasses!$C$4:$FE$4)</f>
        <v>0.58490566037735847</v>
      </c>
      <c r="D97" s="588">
        <f>AVERAGE(EdClasses!C93:FE93)</f>
        <v>3.161290322580645</v>
      </c>
      <c r="E97" s="588">
        <f>(SUM(EdClasses!C93:FE93)*COUNT(EdClasses!$C$4:$FE$4))/1000</f>
        <v>5.194</v>
      </c>
      <c r="F97" s="24">
        <f>COUNTIF(EdClasses!C93:FE93,"Y")/COUNT(EdClasses!$C$4:$FE$4)</f>
        <v>0.26415094339622641</v>
      </c>
      <c r="G97" s="19">
        <f>COUNTIF(EdClasses!C93:FE93,5)</f>
        <v>9</v>
      </c>
      <c r="H97" s="24">
        <f>(COUNTIF(EdClasses!C93:FE93,"5")/(COUNT(EdClasses!$C93:$FE93)))</f>
        <v>0.29032258064516131</v>
      </c>
      <c r="I97" s="19">
        <f>COUNTIF(EdClasses!C93:FE93,4)</f>
        <v>1</v>
      </c>
      <c r="J97" s="24">
        <f>(COUNTIF(EdClasses!C93:FE93,"4")/(COUNT(EdClasses!$C93:$FE93)))</f>
        <v>3.2258064516129031E-2</v>
      </c>
      <c r="K97" s="19">
        <f>COUNTIF(EdClasses!C93:FE93,3)</f>
        <v>14</v>
      </c>
      <c r="L97" s="24">
        <f>(COUNTIF(EdClasses!C93:FE93,"3")/(COUNT(EdClasses!$C93:$FE93)))</f>
        <v>0.45161290322580644</v>
      </c>
      <c r="M97" s="19">
        <f>COUNTIF(EdClasses!C93:FE93,2)</f>
        <v>0</v>
      </c>
      <c r="N97" s="24">
        <f>(COUNTIF(EdClasses!C93:FE93,"2")/(COUNT(EdClasses!$C93:$FE93)))</f>
        <v>0</v>
      </c>
      <c r="O97" s="19">
        <f>COUNTIF(EdClasses!C93:FE93,1)</f>
        <v>7</v>
      </c>
      <c r="P97" s="24">
        <f>(COUNTIF(EdClasses!C93:FE93,"1")/(COUNT(EdClasses!$C93:$FE93)))</f>
        <v>0.22580645161290322</v>
      </c>
      <c r="Q97" s="610"/>
      <c r="R97" s="376"/>
      <c r="S97" s="376"/>
      <c r="T97" s="376"/>
      <c r="U97" s="376"/>
      <c r="V97" s="152"/>
      <c r="W97" s="152"/>
      <c r="X97" s="152"/>
      <c r="Y97" s="152"/>
      <c r="Z97" s="152"/>
      <c r="AA97" s="152"/>
      <c r="AB97" s="152"/>
      <c r="AC97" s="152"/>
      <c r="AD97" s="152"/>
      <c r="AE97" s="152"/>
      <c r="AF97" s="152"/>
      <c r="AG97" s="152"/>
    </row>
    <row r="98" spans="1:33" ht="37.5" customHeight="1">
      <c r="A98" s="330"/>
      <c r="B98" s="158" t="s">
        <v>319</v>
      </c>
      <c r="C98" s="373">
        <f>COUNT(EdClasses!C94:FE94)/COUNT(EdClasses!$C$4:$FE$4)</f>
        <v>0</v>
      </c>
      <c r="D98" s="158">
        <f>AVERAGE(D101:D102,D105:D107,D110:D112)</f>
        <v>3.099529420497162</v>
      </c>
      <c r="E98" s="158">
        <f>AVERAGE(E101:E102,E105:E107,E110:E112)</f>
        <v>4.57125</v>
      </c>
      <c r="F98" s="642">
        <f>AVERAGE(F101:F102,F105:F107,F110:F112)</f>
        <v>0.32311320754716982</v>
      </c>
      <c r="G98" s="94"/>
      <c r="H98" s="94"/>
      <c r="I98" s="94"/>
      <c r="J98" s="94"/>
      <c r="K98" s="94"/>
      <c r="L98" s="94"/>
      <c r="M98" s="94"/>
      <c r="N98" s="94"/>
      <c r="O98" s="94"/>
      <c r="P98" s="94"/>
      <c r="Q98" s="541"/>
      <c r="R98" s="115"/>
      <c r="S98" s="286"/>
      <c r="T98" s="286"/>
      <c r="U98" s="286"/>
      <c r="V98" s="152"/>
      <c r="W98" s="152"/>
      <c r="X98" s="152"/>
      <c r="Y98" s="152"/>
      <c r="Z98" s="152"/>
      <c r="AA98" s="152"/>
      <c r="AB98" s="152"/>
      <c r="AC98" s="152"/>
      <c r="AD98" s="152"/>
      <c r="AE98" s="152"/>
      <c r="AF98" s="152"/>
      <c r="AG98" s="152"/>
    </row>
    <row r="99" spans="1:33" ht="37.5" customHeight="1">
      <c r="A99" s="420"/>
      <c r="B99" s="285" t="s">
        <v>320</v>
      </c>
      <c r="C99" s="373">
        <f>COUNT(EdClasses!C95:FE95)/COUNT(EdClasses!$C$4:$FE$4)</f>
        <v>0</v>
      </c>
      <c r="D99" s="650">
        <f>AVERAGE(D101:D102)</f>
        <v>3.6428571428571428</v>
      </c>
      <c r="E99" s="650">
        <f>AVERAGE(E101:E102)</f>
        <v>5.4060000000000006</v>
      </c>
      <c r="F99" s="283">
        <f>AVERAGE(F101:F102)</f>
        <v>0.43396226415094341</v>
      </c>
      <c r="G99" s="459"/>
      <c r="H99" s="459"/>
      <c r="I99" s="459"/>
      <c r="J99" s="459"/>
      <c r="K99" s="459"/>
      <c r="L99" s="459"/>
      <c r="M99" s="459"/>
      <c r="N99" s="459"/>
      <c r="O99" s="459"/>
      <c r="P99" s="459"/>
      <c r="Q99" s="689"/>
      <c r="R99" s="376"/>
      <c r="S99" s="376"/>
      <c r="T99" s="376"/>
      <c r="U99" s="376"/>
      <c r="V99" s="152"/>
      <c r="W99" s="152"/>
      <c r="X99" s="152"/>
      <c r="Y99" s="152"/>
      <c r="Z99" s="152"/>
      <c r="AA99" s="152"/>
      <c r="AB99" s="152"/>
      <c r="AC99" s="152"/>
      <c r="AD99" s="152"/>
      <c r="AE99" s="152"/>
      <c r="AF99" s="152"/>
      <c r="AG99" s="152"/>
    </row>
    <row r="100" spans="1:33" ht="37.5" customHeight="1">
      <c r="A100" s="76"/>
      <c r="B100" s="663" t="s">
        <v>234</v>
      </c>
      <c r="C100" s="373">
        <f>COUNT(EdClasses!C96:FE96)/COUNT(EdClasses!$C$4:$FE$4)</f>
        <v>0</v>
      </c>
      <c r="D100" s="477"/>
      <c r="E100" s="477"/>
      <c r="F100" s="107"/>
      <c r="G100" s="63"/>
      <c r="H100" s="63"/>
      <c r="I100" s="63"/>
      <c r="J100" s="63"/>
      <c r="K100" s="63"/>
      <c r="L100" s="63"/>
      <c r="M100" s="63"/>
      <c r="N100" s="63"/>
      <c r="O100" s="63"/>
      <c r="P100" s="63"/>
      <c r="Q100" s="326"/>
      <c r="R100" s="376"/>
      <c r="S100" s="376"/>
      <c r="T100" s="376"/>
      <c r="U100" s="376"/>
      <c r="V100" s="152"/>
      <c r="W100" s="152"/>
      <c r="X100" s="152"/>
      <c r="Y100" s="152"/>
      <c r="Z100" s="152"/>
      <c r="AA100" s="152"/>
      <c r="AB100" s="152"/>
      <c r="AC100" s="152"/>
      <c r="AD100" s="152"/>
      <c r="AE100" s="152"/>
      <c r="AF100" s="152"/>
      <c r="AG100" s="152"/>
    </row>
    <row r="101" spans="1:33" ht="45" customHeight="1">
      <c r="A101" t="s">
        <v>235</v>
      </c>
      <c r="B101" s="68" t="s">
        <v>236</v>
      </c>
      <c r="C101" s="373">
        <f>COUNT(EdClasses!C97:FE97)/COUNT(EdClasses!$C$4:$FE$4)</f>
        <v>0.52830188679245282</v>
      </c>
      <c r="D101" s="588">
        <f>AVERAGE(EdClasses!C97:FE97)</f>
        <v>3.9285714285714284</v>
      </c>
      <c r="E101" s="588">
        <f>(SUM(EdClasses!C97:FE97)*COUNT(EdClasses!$C$4:$FE$4))/1000</f>
        <v>5.83</v>
      </c>
      <c r="F101" s="24">
        <f>COUNTIF(EdClasses!C97:FE97,"Y")/COUNT(EdClasses!$C$4:$FE$4)</f>
        <v>0.45283018867924529</v>
      </c>
      <c r="G101" s="19">
        <f>COUNTIF(EdClasses!C97:FE97,5)</f>
        <v>16</v>
      </c>
      <c r="H101" s="24">
        <f>(COUNTIF(EdClasses!C97:FE97,"5")/(COUNT(EdClasses!$C97:$FE97)))</f>
        <v>0.5714285714285714</v>
      </c>
      <c r="I101" s="19">
        <f>COUNTIF(EdClasses!C97:FE97,4)</f>
        <v>0</v>
      </c>
      <c r="J101" s="24">
        <f>(COUNTIF(EdClasses!C97:FE97,"4")/(COUNT(EdClasses!$C97:$FE97)))</f>
        <v>0</v>
      </c>
      <c r="K101" s="19">
        <f>COUNTIF(EdClasses!C97:FE97,3)</f>
        <v>8</v>
      </c>
      <c r="L101" s="24">
        <f>(COUNTIF(EdClasses!C97:FE97,"3")/(COUNT(EdClasses!$C97:$FE97)))</f>
        <v>0.2857142857142857</v>
      </c>
      <c r="M101" s="19">
        <f>COUNTIF(EdClasses!C97:FE97,2)</f>
        <v>2</v>
      </c>
      <c r="N101" s="24">
        <f>(COUNTIF(EdClasses!C97:FE97,"2")/(COUNT(EdClasses!$C97:$FE97)))</f>
        <v>7.1428571428571425E-2</v>
      </c>
      <c r="O101" s="19">
        <f>COUNTIF(EdClasses!C97:FE97,1)</f>
        <v>2</v>
      </c>
      <c r="P101" s="24">
        <f>(COUNTIF(EdClasses!C97:FE97,"1")/(COUNT(EdClasses!$C97:$FE97)))</f>
        <v>7.1428571428571425E-2</v>
      </c>
      <c r="Q101" s="610"/>
      <c r="R101" s="376"/>
      <c r="S101" s="376"/>
      <c r="T101" s="376"/>
      <c r="U101" s="376"/>
      <c r="V101" s="152"/>
      <c r="W101" s="152"/>
      <c r="X101" s="152"/>
      <c r="Y101" s="152"/>
      <c r="Z101" s="152"/>
      <c r="AA101" s="152"/>
      <c r="AB101" s="152"/>
      <c r="AC101" s="152"/>
      <c r="AD101" s="152"/>
      <c r="AE101" s="152"/>
      <c r="AF101" s="152"/>
      <c r="AG101" s="152"/>
    </row>
    <row r="102" spans="1:33" ht="45" customHeight="1">
      <c r="A102" t="s">
        <v>237</v>
      </c>
      <c r="B102" s="68" t="s">
        <v>238</v>
      </c>
      <c r="C102" s="373">
        <f>COUNT(EdClasses!C98:FE98)/COUNT(EdClasses!$C$4:$FE$4)</f>
        <v>0.52830188679245282</v>
      </c>
      <c r="D102" s="588">
        <f>AVERAGE(EdClasses!C98:FE98)</f>
        <v>3.3571428571428572</v>
      </c>
      <c r="E102" s="588">
        <f>(SUM(EdClasses!C98:FE98)*COUNT(EdClasses!$C$4:$FE$4))/1000</f>
        <v>4.9820000000000002</v>
      </c>
      <c r="F102" s="24">
        <f>COUNTIF(EdClasses!C98:FE98,"Y")/COUNT(EdClasses!$C$4:$FE$4)</f>
        <v>0.41509433962264153</v>
      </c>
      <c r="G102" s="19">
        <f>COUNTIF(EdClasses!C98:FE98,5)</f>
        <v>7</v>
      </c>
      <c r="H102" s="24">
        <f>(COUNTIF(EdClasses!C98:FE98,"5")/(COUNT(EdClasses!$C98:$FE98)))</f>
        <v>0.25</v>
      </c>
      <c r="I102" s="19">
        <f>COUNTIF(EdClasses!C98:FE98,4)</f>
        <v>2</v>
      </c>
      <c r="J102" s="24">
        <f>(COUNTIF(EdClasses!C98:FE98,"4")/(COUNT(EdClasses!$C98:$FE98)))</f>
        <v>7.1428571428571425E-2</v>
      </c>
      <c r="K102" s="19">
        <f>COUNTIF(EdClasses!C98:FE98,3)</f>
        <v>16</v>
      </c>
      <c r="L102" s="24">
        <f>(COUNTIF(EdClasses!C98:FE98,"3")/(COUNT(EdClasses!$C98:$FE98)))</f>
        <v>0.5714285714285714</v>
      </c>
      <c r="M102" s="19">
        <f>COUNTIF(EdClasses!C98:FE98,2)</f>
        <v>0</v>
      </c>
      <c r="N102" s="24">
        <f>(COUNTIF(EdClasses!C98:FE98,"2")/(COUNT(EdClasses!$C98:$FE98)))</f>
        <v>0</v>
      </c>
      <c r="O102" s="19">
        <f>COUNTIF(EdClasses!C98:FE98,1)</f>
        <v>3</v>
      </c>
      <c r="P102" s="24">
        <f>(COUNTIF(EdClasses!C98:FE98,"1")/(COUNT(EdClasses!$C98:$FE98)))</f>
        <v>0.10714285714285714</v>
      </c>
      <c r="Q102" s="610"/>
      <c r="R102" s="376"/>
      <c r="S102" s="376"/>
      <c r="T102" s="376"/>
      <c r="U102" s="376"/>
      <c r="V102" s="152"/>
      <c r="W102" s="152"/>
      <c r="X102" s="152"/>
      <c r="Y102" s="152"/>
      <c r="Z102" s="152"/>
      <c r="AA102" s="152"/>
      <c r="AB102" s="152"/>
      <c r="AC102" s="152"/>
      <c r="AD102" s="152"/>
      <c r="AE102" s="152"/>
      <c r="AF102" s="152"/>
      <c r="AG102" s="152"/>
    </row>
    <row r="103" spans="1:33" ht="37.5" customHeight="1">
      <c r="A103" s="98"/>
      <c r="B103" s="636" t="s">
        <v>321</v>
      </c>
      <c r="C103" s="373">
        <f>COUNT(EdClasses!C99:FE99)/COUNT(EdClasses!$C$4:$FE$4)</f>
        <v>0</v>
      </c>
      <c r="D103" s="298">
        <f>AVERAGE(D105:D107)</f>
        <v>3.1243824469630916</v>
      </c>
      <c r="E103" s="298">
        <f>AVERAGE(E105:E107)</f>
        <v>5.123333333333334</v>
      </c>
      <c r="F103" s="626">
        <f>AVERAGE(F105:F107)</f>
        <v>0.34591194968553457</v>
      </c>
      <c r="G103" s="451"/>
      <c r="H103" s="451"/>
      <c r="I103" s="451"/>
      <c r="J103" s="451"/>
      <c r="K103" s="451"/>
      <c r="L103" s="451"/>
      <c r="M103" s="451"/>
      <c r="N103" s="451"/>
      <c r="O103" s="451"/>
      <c r="P103" s="451"/>
      <c r="Q103" s="415"/>
      <c r="R103" s="376"/>
      <c r="S103" s="376"/>
      <c r="T103" s="376"/>
      <c r="U103" s="376"/>
      <c r="V103" s="152"/>
      <c r="W103" s="152"/>
      <c r="X103" s="152"/>
      <c r="Y103" s="152"/>
      <c r="Z103" s="152"/>
      <c r="AA103" s="152"/>
      <c r="AB103" s="152"/>
      <c r="AC103" s="152"/>
      <c r="AD103" s="152"/>
      <c r="AE103" s="152"/>
      <c r="AF103" s="152"/>
      <c r="AG103" s="152"/>
    </row>
    <row r="104" spans="1:33" ht="37.5" customHeight="1">
      <c r="A104" s="417"/>
      <c r="B104" s="505" t="s">
        <v>240</v>
      </c>
      <c r="C104" s="373">
        <f>COUNT(EdClasses!C100:FE100)/COUNT(EdClasses!$C$4:$FE$4)</f>
        <v>0</v>
      </c>
      <c r="D104" s="549"/>
      <c r="E104" s="549"/>
      <c r="F104" s="321"/>
      <c r="G104" s="476"/>
      <c r="H104" s="476"/>
      <c r="I104" s="476"/>
      <c r="J104" s="476"/>
      <c r="K104" s="476"/>
      <c r="L104" s="476"/>
      <c r="M104" s="476"/>
      <c r="N104" s="476"/>
      <c r="O104" s="476"/>
      <c r="P104" s="476"/>
      <c r="Q104" s="449"/>
      <c r="R104" s="376"/>
      <c r="S104" s="376"/>
      <c r="T104" s="376"/>
      <c r="U104" s="376"/>
      <c r="V104" s="152"/>
      <c r="W104" s="152"/>
      <c r="X104" s="152"/>
      <c r="Y104" s="152"/>
      <c r="Z104" s="152"/>
      <c r="AA104" s="152"/>
      <c r="AB104" s="152"/>
      <c r="AC104" s="152"/>
      <c r="AD104" s="152"/>
      <c r="AE104" s="152"/>
      <c r="AF104" s="152"/>
      <c r="AG104" s="152"/>
    </row>
    <row r="105" spans="1:33" ht="45" customHeight="1">
      <c r="A105" t="s">
        <v>241</v>
      </c>
      <c r="B105" s="68" t="s">
        <v>242</v>
      </c>
      <c r="C105" s="373">
        <f>COUNT(EdClasses!C101:FE101)/COUNT(EdClasses!$C$4:$FE$4)</f>
        <v>0.58490566037735847</v>
      </c>
      <c r="D105" s="588">
        <f>AVERAGE(EdClasses!C101:FE101)</f>
        <v>2.967741935483871</v>
      </c>
      <c r="E105" s="588">
        <f>(SUM(EdClasses!C101:FE101)*COUNT(EdClasses!$C$4:$FE$4))/1000</f>
        <v>4.8760000000000003</v>
      </c>
      <c r="F105" s="24">
        <f>COUNTIF(EdClasses!C101:FE101,"Y")/COUNT(EdClasses!$C$4:$FE$4)</f>
        <v>0.35849056603773582</v>
      </c>
      <c r="G105" s="19">
        <f>COUNTIF(EdClasses!C101:FE101,5)</f>
        <v>7</v>
      </c>
      <c r="H105" s="24">
        <f>(COUNTIF(EdClasses!C101:FE101,"5")/(COUNT(EdClasses!$C101:$FE101)))</f>
        <v>0.22580645161290322</v>
      </c>
      <c r="I105" s="19">
        <f>COUNTIF(EdClasses!C101:FE101,4)</f>
        <v>0</v>
      </c>
      <c r="J105" s="24">
        <f>(COUNTIF(EdClasses!C101:FE101,"4")/(COUNT(EdClasses!$C101:$FE101)))</f>
        <v>0</v>
      </c>
      <c r="K105" s="19">
        <f>COUNTIF(EdClasses!C101:FE101,3)</f>
        <v>15</v>
      </c>
      <c r="L105" s="24">
        <f>(COUNTIF(EdClasses!C101:FE101,"3")/(COUNT(EdClasses!$C101:$FE101)))</f>
        <v>0.4838709677419355</v>
      </c>
      <c r="M105" s="19">
        <f>COUNTIF(EdClasses!C101:FE101,2)</f>
        <v>3</v>
      </c>
      <c r="N105" s="24">
        <f>(COUNTIF(EdClasses!C101:FE101,"2")/(COUNT(EdClasses!$C101:$FE101)))</f>
        <v>9.6774193548387094E-2</v>
      </c>
      <c r="O105" s="19">
        <f>COUNTIF(EdClasses!C101:FE101,1)</f>
        <v>6</v>
      </c>
      <c r="P105" s="24">
        <f>(COUNTIF(EdClasses!C101:FE101,"1")/(COUNT(EdClasses!$C101:$FE101)))</f>
        <v>0.19354838709677419</v>
      </c>
      <c r="Q105" s="610"/>
      <c r="R105" s="376"/>
      <c r="S105" s="376"/>
      <c r="T105" s="376"/>
      <c r="U105" s="376"/>
      <c r="V105" s="152"/>
      <c r="W105" s="152"/>
      <c r="X105" s="152"/>
      <c r="Y105" s="152"/>
      <c r="Z105" s="152"/>
      <c r="AA105" s="152"/>
      <c r="AB105" s="152"/>
      <c r="AC105" s="152"/>
      <c r="AD105" s="152"/>
      <c r="AE105" s="152"/>
      <c r="AF105" s="152"/>
      <c r="AG105" s="152"/>
    </row>
    <row r="106" spans="1:33" ht="45" customHeight="1">
      <c r="A106" t="s">
        <v>243</v>
      </c>
      <c r="B106" s="303" t="s">
        <v>244</v>
      </c>
      <c r="C106" s="373">
        <f>COUNT(EdClasses!C102:FE102)/COUNT(EdClasses!$C$4:$FE$4)</f>
        <v>0.69811320754716977</v>
      </c>
      <c r="D106" s="588">
        <f>AVERAGE(EdClasses!C102:FE102)</f>
        <v>3.4054054054054053</v>
      </c>
      <c r="E106" s="588">
        <f>(SUM(EdClasses!C102:FE102)*COUNT(EdClasses!$C$4:$FE$4))/1000</f>
        <v>6.6779999999999999</v>
      </c>
      <c r="F106" s="24">
        <f>COUNTIF(EdClasses!C102:FE102,"Y")/COUNT(EdClasses!$C$4:$FE$4)</f>
        <v>0.54716981132075471</v>
      </c>
      <c r="G106" s="19">
        <f>COUNTIF(EdClasses!C102:FE102,5)</f>
        <v>9</v>
      </c>
      <c r="H106" s="24">
        <f>(COUNTIF(EdClasses!C102:FE102,"5")/(COUNT(EdClasses!$C102:$FE102)))</f>
        <v>0.24324324324324326</v>
      </c>
      <c r="I106" s="19">
        <f>COUNTIF(EdClasses!C102:FE102,4)</f>
        <v>4</v>
      </c>
      <c r="J106" s="24">
        <f>(COUNTIF(EdClasses!C102:FE102,"4")/(COUNT(EdClasses!$C102:$FE102)))</f>
        <v>0.10810810810810811</v>
      </c>
      <c r="K106" s="19">
        <f>COUNTIF(EdClasses!C102:FE102,3)</f>
        <v>18</v>
      </c>
      <c r="L106" s="24">
        <f>(COUNTIF(EdClasses!C102:FE102,"3")/(COUNT(EdClasses!$C102:$FE102)))</f>
        <v>0.48648648648648651</v>
      </c>
      <c r="M106" s="19">
        <f>COUNTIF(EdClasses!C102:FE102,2)</f>
        <v>5</v>
      </c>
      <c r="N106" s="24">
        <f>(COUNTIF(EdClasses!C102:FE102,"2")/(COUNT(EdClasses!$C102:$FE102)))</f>
        <v>0.13513513513513514</v>
      </c>
      <c r="O106" s="19">
        <f>COUNTIF(EdClasses!C102:FE102,1)</f>
        <v>1</v>
      </c>
      <c r="P106" s="24">
        <f>(COUNTIF(EdClasses!C102:FE102,"1")/(COUNT(EdClasses!$C102:$FE102)))</f>
        <v>2.7027027027027029E-2</v>
      </c>
      <c r="Q106" s="610"/>
      <c r="R106" s="376"/>
      <c r="S106" s="376"/>
      <c r="T106" s="376"/>
      <c r="U106" s="376"/>
      <c r="V106" s="152"/>
      <c r="W106" s="152"/>
      <c r="X106" s="152"/>
      <c r="Y106" s="152"/>
      <c r="Z106" s="152"/>
      <c r="AA106" s="152"/>
      <c r="AB106" s="152"/>
      <c r="AC106" s="152"/>
      <c r="AD106" s="152"/>
      <c r="AE106" s="152"/>
      <c r="AF106" s="152"/>
      <c r="AG106" s="152"/>
    </row>
    <row r="107" spans="1:33" ht="45" customHeight="1">
      <c r="A107" t="s">
        <v>245</v>
      </c>
      <c r="B107" s="303" t="s">
        <v>246</v>
      </c>
      <c r="C107" s="373">
        <f>COUNT(EdClasses!C103:FE103)/COUNT(EdClasses!$C$4:$FE$4)</f>
        <v>0.45283018867924529</v>
      </c>
      <c r="D107" s="588">
        <f>AVERAGE(EdClasses!C103:FE103)</f>
        <v>3</v>
      </c>
      <c r="E107" s="588">
        <f>(SUM(EdClasses!C103:FE103)*COUNT(EdClasses!$C$4:$FE$4))/1000</f>
        <v>3.8159999999999998</v>
      </c>
      <c r="F107" s="24">
        <f>COUNTIF(EdClasses!C103:FE103,"Y")/COUNT(EdClasses!$C$4:$FE$4)</f>
        <v>0.13207547169811321</v>
      </c>
      <c r="G107" s="19">
        <f>COUNTIF(EdClasses!C103:FE103,5)</f>
        <v>7</v>
      </c>
      <c r="H107" s="24">
        <f>(COUNTIF(EdClasses!C103:FE103,"5")/(COUNT(EdClasses!$C103:$FE103)))</f>
        <v>0.29166666666666669</v>
      </c>
      <c r="I107" s="19">
        <f>COUNTIF(EdClasses!C103:FE103,4)</f>
        <v>0</v>
      </c>
      <c r="J107" s="24">
        <f>(COUNTIF(EdClasses!C103:FE103,"4")/(COUNT(EdClasses!$C103:$FE103)))</f>
        <v>0</v>
      </c>
      <c r="K107" s="19">
        <f>COUNTIF(EdClasses!C103:FE103,3)</f>
        <v>9</v>
      </c>
      <c r="L107" s="24">
        <f>(COUNTIF(EdClasses!C103:FE103,"3")/(COUNT(EdClasses!$C103:$FE103)))</f>
        <v>0.375</v>
      </c>
      <c r="M107" s="19">
        <f>COUNTIF(EdClasses!C103:FE103,2)</f>
        <v>2</v>
      </c>
      <c r="N107" s="24">
        <f>(COUNTIF(EdClasses!C103:FE103,"2")/(COUNT(EdClasses!$C103:$FE103)))</f>
        <v>8.3333333333333329E-2</v>
      </c>
      <c r="O107" s="19">
        <f>COUNTIF(EdClasses!C103:FE103,1)</f>
        <v>6</v>
      </c>
      <c r="P107" s="24">
        <f>(COUNTIF(EdClasses!C103:FE103,"1")/(COUNT(EdClasses!$C103:$FE103)))</f>
        <v>0.25</v>
      </c>
      <c r="Q107" s="610"/>
      <c r="R107" s="376"/>
      <c r="S107" s="376"/>
      <c r="T107" s="376"/>
      <c r="U107" s="376"/>
      <c r="V107" s="152"/>
      <c r="W107" s="152"/>
      <c r="X107" s="152"/>
      <c r="Y107" s="152"/>
      <c r="Z107" s="152"/>
      <c r="AA107" s="152"/>
      <c r="AB107" s="152"/>
      <c r="AC107" s="152"/>
      <c r="AD107" s="152"/>
      <c r="AE107" s="152"/>
      <c r="AF107" s="152"/>
      <c r="AG107" s="152"/>
    </row>
    <row r="108" spans="1:33" ht="37.5" customHeight="1">
      <c r="A108" s="35"/>
      <c r="B108" s="33" t="s">
        <v>247</v>
      </c>
      <c r="C108" s="373">
        <f>COUNT(EdClasses!C104:FE104)/COUNT(EdClasses!$C$4:$FE$4)</f>
        <v>0</v>
      </c>
      <c r="D108" s="713">
        <f>AVERAGE(D110:D112)</f>
        <v>2.7124579124579125</v>
      </c>
      <c r="E108" s="713">
        <f>AVERAGE(E110:E112)</f>
        <v>3.4626666666666672</v>
      </c>
      <c r="F108" s="452">
        <f>AVERAGE(F110:F112)</f>
        <v>0.22641509433962262</v>
      </c>
      <c r="G108" s="713"/>
      <c r="H108" s="713"/>
      <c r="I108" s="713"/>
      <c r="J108" s="713"/>
      <c r="K108" s="713"/>
      <c r="L108" s="713"/>
      <c r="M108" s="713"/>
      <c r="N108" s="713"/>
      <c r="O108" s="713"/>
      <c r="P108" s="470"/>
      <c r="Q108" s="618"/>
      <c r="R108" s="376"/>
      <c r="S108" s="376"/>
      <c r="T108" s="376"/>
      <c r="U108" s="376"/>
      <c r="V108" s="152"/>
      <c r="W108" s="152"/>
      <c r="X108" s="152"/>
      <c r="Y108" s="152"/>
      <c r="Z108" s="152"/>
      <c r="AA108" s="152"/>
      <c r="AB108" s="152"/>
      <c r="AC108" s="152"/>
      <c r="AD108" s="152"/>
      <c r="AE108" s="152"/>
      <c r="AF108" s="152"/>
      <c r="AG108" s="152"/>
    </row>
    <row r="109" spans="1:33" ht="37.5" customHeight="1">
      <c r="A109" s="357"/>
      <c r="B109" s="566" t="s">
        <v>248</v>
      </c>
      <c r="C109" s="373">
        <f>COUNT(EdClasses!C105:FE105)/COUNT(EdClasses!$C$4:$FE$4)</f>
        <v>0</v>
      </c>
      <c r="D109" s="325"/>
      <c r="E109" s="325"/>
      <c r="F109" s="42"/>
      <c r="G109" s="719"/>
      <c r="H109" s="719"/>
      <c r="I109" s="719"/>
      <c r="J109" s="719"/>
      <c r="K109" s="719"/>
      <c r="L109" s="719"/>
      <c r="M109" s="719"/>
      <c r="N109" s="719"/>
      <c r="O109" s="719"/>
      <c r="P109" s="719"/>
      <c r="Q109" s="193"/>
      <c r="R109" s="376"/>
      <c r="S109" s="376"/>
      <c r="T109" s="376"/>
      <c r="U109" s="376"/>
      <c r="V109" s="152"/>
      <c r="W109" s="152"/>
      <c r="X109" s="152"/>
      <c r="Y109" s="152"/>
      <c r="Z109" s="152"/>
      <c r="AA109" s="152"/>
      <c r="AB109" s="152"/>
      <c r="AC109" s="152"/>
      <c r="AD109" s="152"/>
      <c r="AE109" s="152"/>
      <c r="AF109" s="152"/>
      <c r="AG109" s="152"/>
    </row>
    <row r="110" spans="1:33" ht="45" customHeight="1">
      <c r="A110" t="s">
        <v>249</v>
      </c>
      <c r="B110" s="68" t="s">
        <v>250</v>
      </c>
      <c r="C110" s="373">
        <f>COUNT(EdClasses!C106:FE106)/COUNT(EdClasses!$C$4:$FE$4)</f>
        <v>0.41509433962264153</v>
      </c>
      <c r="D110" s="588">
        <f>AVERAGE(EdClasses!C106:FE106)</f>
        <v>2.6818181818181817</v>
      </c>
      <c r="E110" s="588">
        <f>(SUM(EdClasses!C106:FE106)*COUNT(EdClasses!$C$4:$FE$4))/1000</f>
        <v>3.1269999999999998</v>
      </c>
      <c r="F110" s="24">
        <f>COUNTIF(EdClasses!C106:FE106,"Y")/COUNT(EdClasses!$C$4:$FE$4)</f>
        <v>0.24528301886792453</v>
      </c>
      <c r="G110" s="19">
        <f>COUNTIF(EdClasses!C106:FE106,5)</f>
        <v>3</v>
      </c>
      <c r="H110" s="24">
        <f>(COUNTIF(EdClasses!C106:FE106,"5")/(COUNT(EdClasses!$C106:$FE106)))</f>
        <v>0.13636363636363635</v>
      </c>
      <c r="I110" s="19">
        <f>COUNTIF(EdClasses!C106:FE106,4)</f>
        <v>0</v>
      </c>
      <c r="J110" s="24">
        <f>(COUNTIF(EdClasses!C106:FE106,"4")/(COUNT(EdClasses!$C106:$FE106)))</f>
        <v>0</v>
      </c>
      <c r="K110" s="19">
        <f>COUNTIF(EdClasses!C106:FE106,3)</f>
        <v>12</v>
      </c>
      <c r="L110" s="24">
        <f>(COUNTIF(EdClasses!C106:FE106,"3")/(COUNT(EdClasses!$C106:$FE106)))</f>
        <v>0.54545454545454541</v>
      </c>
      <c r="M110" s="19">
        <f>COUNTIF(EdClasses!C106:FE106,2)</f>
        <v>1</v>
      </c>
      <c r="N110" s="24">
        <f>(COUNTIF(EdClasses!C106:FE106,"2")/(COUNT(EdClasses!$C106:$FE106)))</f>
        <v>4.5454545454545456E-2</v>
      </c>
      <c r="O110" s="19">
        <f>COUNTIF(EdClasses!C106:FE106,1)</f>
        <v>6</v>
      </c>
      <c r="P110" s="24">
        <f>(COUNTIF(EdClasses!C106:FE106,"1")/(COUNT(EdClasses!$C106:$FE106)))</f>
        <v>0.27272727272727271</v>
      </c>
      <c r="Q110" s="610"/>
      <c r="R110" s="376"/>
      <c r="S110" s="376"/>
      <c r="T110" s="376"/>
      <c r="U110" s="376"/>
      <c r="V110" s="152"/>
      <c r="W110" s="152"/>
      <c r="X110" s="152"/>
      <c r="Y110" s="152"/>
      <c r="Z110" s="152"/>
      <c r="AA110" s="152"/>
      <c r="AB110" s="152"/>
      <c r="AC110" s="152"/>
      <c r="AD110" s="152"/>
      <c r="AE110" s="152"/>
      <c r="AF110" s="152"/>
      <c r="AG110" s="152"/>
    </row>
    <row r="111" spans="1:33" ht="45" customHeight="1">
      <c r="A111" t="s">
        <v>251</v>
      </c>
      <c r="B111" s="68" t="s">
        <v>252</v>
      </c>
      <c r="C111" s="373">
        <f>COUNT(EdClasses!C107:FE107)/COUNT(EdClasses!$C$4:$FE$4)</f>
        <v>0.56603773584905659</v>
      </c>
      <c r="D111" s="588">
        <f>AVERAGE(EdClasses!C107:FE107)</f>
        <v>3.2333333333333334</v>
      </c>
      <c r="E111" s="588">
        <f>(SUM(EdClasses!C107:FE107)*COUNT(EdClasses!$C$4:$FE$4))/1000</f>
        <v>5.141</v>
      </c>
      <c r="F111" s="24">
        <f>COUNTIF(EdClasses!C107:FE107,"Y")/COUNT(EdClasses!$C$4:$FE$4)</f>
        <v>0.33962264150943394</v>
      </c>
      <c r="G111" s="19">
        <f>COUNTIF(EdClasses!C107:FE107,5)</f>
        <v>8</v>
      </c>
      <c r="H111" s="24">
        <f>(COUNTIF(EdClasses!C107:FE107,"5")/(COUNT(EdClasses!$C107:$FE107)))</f>
        <v>0.26666666666666666</v>
      </c>
      <c r="I111" s="19">
        <f>COUNTIF(EdClasses!C107:FE107,4)</f>
        <v>5</v>
      </c>
      <c r="J111" s="24">
        <f>(COUNTIF(EdClasses!C107:FE107,"4")/(COUNT(EdClasses!$C107:$FE107)))</f>
        <v>0.16666666666666666</v>
      </c>
      <c r="K111" s="19">
        <f>COUNTIF(EdClasses!C107:FE107,3)</f>
        <v>10</v>
      </c>
      <c r="L111" s="24">
        <f>(COUNTIF(EdClasses!C107:FE107,"3")/(COUNT(EdClasses!$C107:$FE107)))</f>
        <v>0.33333333333333331</v>
      </c>
      <c r="M111" s="19">
        <f>COUNTIF(EdClasses!C107:FE107,2)</f>
        <v>0</v>
      </c>
      <c r="N111" s="24">
        <f>(COUNTIF(EdClasses!C107:FE107,"2")/(COUNT(EdClasses!$C107:$FE107)))</f>
        <v>0</v>
      </c>
      <c r="O111" s="19">
        <f>COUNTIF(EdClasses!C107:FE107,1)</f>
        <v>7</v>
      </c>
      <c r="P111" s="24">
        <f>(COUNTIF(EdClasses!C107:FE107,"1")/(COUNT(EdClasses!$C107:$FE107)))</f>
        <v>0.23333333333333334</v>
      </c>
      <c r="Q111" s="610"/>
      <c r="R111" s="376"/>
      <c r="S111" s="376"/>
      <c r="T111" s="376"/>
      <c r="U111" s="376"/>
      <c r="V111" s="152"/>
      <c r="W111" s="152"/>
      <c r="X111" s="152"/>
      <c r="Y111" s="152"/>
      <c r="Z111" s="152"/>
      <c r="AA111" s="152"/>
      <c r="AB111" s="152"/>
      <c r="AC111" s="152"/>
      <c r="AD111" s="152"/>
      <c r="AE111" s="152"/>
      <c r="AF111" s="152"/>
      <c r="AG111" s="152"/>
    </row>
    <row r="112" spans="1:33" ht="45" customHeight="1">
      <c r="A112" t="s">
        <v>254</v>
      </c>
      <c r="B112" s="303" t="s">
        <v>255</v>
      </c>
      <c r="C112" s="373">
        <f>COUNT(EdClasses!C108:FE108)/COUNT(EdClasses!$C$4:$FE$4)</f>
        <v>0.33962264150943394</v>
      </c>
      <c r="D112" s="588">
        <f>AVERAGE(EdClasses!C108:FE108)</f>
        <v>2.2222222222222223</v>
      </c>
      <c r="E112" s="588">
        <f>(SUM(EdClasses!C108:FE108)*COUNT(EdClasses!$C$4:$FE$4))/1000</f>
        <v>2.12</v>
      </c>
      <c r="F112" s="24">
        <f>COUNTIF(EdClasses!C108:FE108,"Y")/COUNT(EdClasses!$C$4:$FE$4)</f>
        <v>9.4339622641509441E-2</v>
      </c>
      <c r="G112" s="19">
        <f>COUNTIF(EdClasses!C108:FE108,5)</f>
        <v>2</v>
      </c>
      <c r="H112" s="24">
        <f>(COUNTIF(EdClasses!C108:FE108,"5")/(COUNT(EdClasses!$C108:$FE108)))</f>
        <v>0.1111111111111111</v>
      </c>
      <c r="I112" s="19">
        <f>COUNTIF(EdClasses!C108:FE108,4)</f>
        <v>1</v>
      </c>
      <c r="J112" s="24">
        <f>(COUNTIF(EdClasses!C108:FE108,"4")/(COUNT(EdClasses!$C108:$FE108)))</f>
        <v>5.5555555555555552E-2</v>
      </c>
      <c r="K112" s="19">
        <f>COUNTIF(EdClasses!C108:FE108,3)</f>
        <v>5</v>
      </c>
      <c r="L112" s="24">
        <f>(COUNTIF(EdClasses!C108:FE108,"3")/(COUNT(EdClasses!$C108:$FE108)))</f>
        <v>0.27777777777777779</v>
      </c>
      <c r="M112" s="19">
        <f>COUNTIF(EdClasses!C108:FE108,2)</f>
        <v>1</v>
      </c>
      <c r="N112" s="24">
        <f>(COUNTIF(EdClasses!C108:FE108,"2")/(COUNT(EdClasses!$C108:$FE108)))</f>
        <v>5.5555555555555552E-2</v>
      </c>
      <c r="O112" s="19">
        <f>COUNTIF(EdClasses!C108:FE108,1)</f>
        <v>9</v>
      </c>
      <c r="P112" s="24">
        <f>(COUNTIF(EdClasses!C108:FE108,"1")/(COUNT(EdClasses!$C108:$FE108)))</f>
        <v>0.5</v>
      </c>
      <c r="Q112" s="610"/>
      <c r="R112" s="376"/>
      <c r="S112" s="376"/>
      <c r="T112" s="376"/>
      <c r="U112" s="376"/>
      <c r="V112" s="152"/>
      <c r="W112" s="152"/>
      <c r="X112" s="152"/>
      <c r="Y112" s="152"/>
      <c r="Z112" s="152"/>
      <c r="AA112" s="152"/>
      <c r="AB112" s="152"/>
      <c r="AC112" s="152"/>
      <c r="AD112" s="152"/>
      <c r="AE112" s="152"/>
      <c r="AF112" s="152"/>
      <c r="AG112" s="152"/>
    </row>
    <row r="113" spans="1:33" ht="15" customHeight="1">
      <c r="A113" s="124"/>
      <c r="B113" s="522"/>
      <c r="C113" s="23"/>
      <c r="D113" s="522"/>
      <c r="E113" s="522"/>
      <c r="F113" s="18"/>
      <c r="G113" s="111"/>
      <c r="H113" s="678"/>
      <c r="I113" s="331"/>
      <c r="J113" s="678"/>
      <c r="K113" s="331"/>
      <c r="L113" s="678"/>
      <c r="M113" s="331"/>
      <c r="N113" s="678"/>
      <c r="O113" s="331"/>
      <c r="P113" s="678"/>
      <c r="Q113" s="331"/>
      <c r="R113" s="376"/>
      <c r="S113" s="376"/>
      <c r="T113" s="376"/>
      <c r="U113" s="376"/>
      <c r="V113" s="152"/>
      <c r="W113" s="152"/>
      <c r="X113" s="152"/>
      <c r="Y113" s="152"/>
      <c r="Z113" s="152"/>
      <c r="AA113" s="152"/>
      <c r="AB113" s="152"/>
      <c r="AC113" s="152"/>
      <c r="AD113" s="152"/>
      <c r="AE113" s="152"/>
      <c r="AF113" s="152"/>
      <c r="AG113" s="152"/>
    </row>
    <row r="114" spans="1:33" ht="15" customHeight="1">
      <c r="A114" s="319"/>
      <c r="B114" s="548"/>
      <c r="C114" s="548"/>
      <c r="D114" s="548"/>
      <c r="E114" s="548"/>
      <c r="F114" s="160"/>
      <c r="G114" s="390"/>
      <c r="H114" s="693"/>
      <c r="I114" s="168"/>
      <c r="J114" s="693"/>
      <c r="K114" s="168"/>
      <c r="L114" s="693"/>
      <c r="M114" s="168"/>
      <c r="N114" s="693"/>
      <c r="O114" s="168"/>
      <c r="P114" s="693"/>
      <c r="Q114" s="168"/>
      <c r="R114" s="376"/>
      <c r="S114" s="376"/>
      <c r="T114" s="376"/>
      <c r="U114" s="376"/>
      <c r="V114" s="152"/>
      <c r="W114" s="152"/>
      <c r="X114" s="152"/>
      <c r="Y114" s="152"/>
      <c r="Z114" s="152"/>
      <c r="AA114" s="152"/>
      <c r="AB114" s="152"/>
      <c r="AC114" s="152"/>
      <c r="AD114" s="152"/>
      <c r="AE114" s="152"/>
      <c r="AF114" s="152"/>
      <c r="AG114" s="152"/>
    </row>
    <row r="115" spans="1:33" ht="72">
      <c r="B115" s="68" t="s">
        <v>256</v>
      </c>
      <c r="C115" s="68"/>
      <c r="D115" s="68"/>
      <c r="E115" s="68"/>
      <c r="F115" s="569"/>
      <c r="G115" s="19"/>
      <c r="H115" s="521"/>
      <c r="I115" s="610"/>
      <c r="J115" s="521"/>
      <c r="K115" s="610"/>
      <c r="L115" s="521"/>
      <c r="M115" s="610"/>
      <c r="N115" s="521"/>
      <c r="O115" s="610"/>
      <c r="P115" s="521"/>
      <c r="Q115" s="610"/>
      <c r="R115" s="376"/>
      <c r="S115" s="376"/>
      <c r="T115" s="376"/>
      <c r="U115" s="376"/>
      <c r="V115" s="152"/>
      <c r="W115" s="152"/>
      <c r="X115" s="152"/>
      <c r="Y115" s="152"/>
      <c r="Z115" s="152"/>
      <c r="AA115" s="152"/>
      <c r="AB115" s="152"/>
      <c r="AC115" s="152"/>
      <c r="AD115" s="152"/>
      <c r="AE115" s="152"/>
      <c r="AF115" s="152"/>
      <c r="AG115" s="152"/>
    </row>
    <row r="116" spans="1:33" ht="37.5" customHeight="1">
      <c r="B116" s="68" t="s">
        <v>257</v>
      </c>
      <c r="C116" s="68"/>
      <c r="D116" s="68"/>
      <c r="E116" s="68"/>
      <c r="F116" s="569"/>
      <c r="G116" s="19"/>
      <c r="H116" s="521"/>
      <c r="I116" s="610"/>
      <c r="J116" s="521"/>
      <c r="K116" s="610"/>
      <c r="L116" s="521"/>
      <c r="M116" s="610"/>
      <c r="N116" s="521"/>
      <c r="O116" s="610"/>
      <c r="P116" s="521"/>
      <c r="Q116" s="610"/>
      <c r="R116" s="376"/>
      <c r="S116" s="376"/>
      <c r="T116" s="376"/>
      <c r="U116" s="376"/>
      <c r="V116" s="152"/>
      <c r="W116" s="152"/>
      <c r="X116" s="152"/>
      <c r="Y116" s="152"/>
      <c r="Z116" s="152"/>
      <c r="AA116" s="152"/>
      <c r="AB116" s="152"/>
      <c r="AC116" s="152"/>
      <c r="AD116" s="152"/>
      <c r="AE116" s="152"/>
      <c r="AF116" s="152"/>
      <c r="AG116" s="152"/>
    </row>
    <row r="117" spans="1:33" ht="24">
      <c r="B117" s="68" t="s">
        <v>258</v>
      </c>
      <c r="C117" s="68"/>
      <c r="D117" s="68"/>
      <c r="E117" s="68"/>
      <c r="F117" s="569"/>
      <c r="G117" s="19"/>
      <c r="H117" s="521"/>
      <c r="I117" s="610"/>
      <c r="J117" s="521"/>
      <c r="K117" s="610"/>
      <c r="L117" s="521"/>
      <c r="M117" s="610"/>
      <c r="N117" s="521"/>
      <c r="O117" s="610"/>
      <c r="P117" s="521"/>
      <c r="Q117" s="610"/>
      <c r="R117" s="376"/>
      <c r="S117" s="376"/>
      <c r="T117" s="376"/>
      <c r="U117" s="376"/>
      <c r="V117" s="152"/>
      <c r="W117" s="152"/>
      <c r="X117" s="152"/>
      <c r="Y117" s="152"/>
      <c r="Z117" s="152"/>
      <c r="AA117" s="152"/>
      <c r="AB117" s="152"/>
      <c r="AC117" s="152"/>
      <c r="AD117" s="152"/>
      <c r="AE117" s="152"/>
      <c r="AF117" s="152"/>
      <c r="AG117" s="152"/>
    </row>
  </sheetData>
  <mergeCells count="3">
    <mergeCell ref="B7:F7"/>
    <mergeCell ref="G7:P7"/>
    <mergeCell ref="S9:W9"/>
  </mergeCells>
  <conditionalFormatting sqref="C9 C10">
    <cfRule type="cellIs" dxfId="23" priority="1" stopIfTrue="1" operator="greaterThan">
      <formula>31.5</formula>
    </cfRule>
    <cfRule type="cellIs" dxfId="22" priority="2" stopIfTrue="1" operator="lessThan">
      <formula>18</formula>
    </cfRule>
  </conditionalFormatting>
  <conditionalFormatting sqref="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cfRule type="cellIs" dxfId="21" priority="3" stopIfTrue="1" operator="greaterThan">
      <formula>0.41</formula>
    </cfRule>
    <cfRule type="cellIs" dxfId="20" priority="4" stopIfTrue="1" operator="lessThan">
      <formula>0.17</formula>
    </cfRule>
  </conditionalFormatting>
  <conditionalFormatting sqref="C11">
    <cfRule type="cellIs" dxfId="19" priority="5" stopIfTrue="1" operator="greaterThan">
      <formula>31.5</formula>
    </cfRule>
    <cfRule type="cellIs" dxfId="18" priority="6" stopIfTrue="1" operator="lessThan">
      <formula>18</formula>
    </cfRule>
  </conditionalFormatting>
  <conditionalFormatting sqref="C113">
    <cfRule type="cellIs" dxfId="17" priority="7" stopIfTrue="1" operator="greaterThan">
      <formula>0.59</formula>
    </cfRule>
    <cfRule type="cellIs" dxfId="16" priority="8" stopIfTrue="1" operator="lessThan">
      <formula>0.32</formula>
    </cfRule>
  </conditionalFormatting>
  <conditionalFormatting sqref="F9 F10 F11">
    <cfRule type="cellIs" dxfId="15" priority="9" stopIfTrue="1" operator="greaterThan">
      <formula>0.39</formula>
    </cfRule>
    <cfRule type="cellIs" dxfId="14" priority="10" stopIfTrue="1" operator="lessThan">
      <formula>0.1</formula>
    </cfRule>
  </conditionalFormatting>
  <conditionalFormatting sqref="E9 E10 E11">
    <cfRule type="cellIs" dxfId="13" priority="11" stopIfTrue="1" operator="greaterThan">
      <formula>5.8</formula>
    </cfRule>
    <cfRule type="cellIs" dxfId="12" priority="12" stopIfTrue="1" operator="lessThan">
      <formula>3</formula>
    </cfRule>
  </conditionalFormatting>
  <conditionalFormatting sqref="D9 D10 D11">
    <cfRule type="cellIs" dxfId="11" priority="13" stopIfTrue="1" operator="greaterThan">
      <formula>3.8</formula>
    </cfRule>
    <cfRule type="cellIs" dxfId="10" priority="14" stopIfTrue="1" operator="lessThan">
      <formula>2.9</formula>
    </cfRule>
  </conditionalFormatting>
  <conditionalFormatting sqref="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 D107 D108 D109 D110 D111 D112">
    <cfRule type="cellIs" dxfId="9" priority="15" stopIfTrue="1" operator="greaterThan">
      <formula>3.8</formula>
    </cfRule>
    <cfRule type="cellIs" dxfId="8" priority="16" stopIfTrue="1" operator="lessThan">
      <formula>2.9</formula>
    </cfRule>
  </conditionalFormatting>
  <conditionalFormatting sqref="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cfRule type="cellIs" dxfId="7" priority="17" stopIfTrue="1" operator="greaterThan">
      <formula>6.4</formula>
    </cfRule>
    <cfRule type="cellIs" dxfId="6" priority="18" stopIfTrue="1" operator="lessThan">
      <formula>3.4</formula>
    </cfRule>
  </conditionalFormatting>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7"/>
  <sheetViews>
    <sheetView workbookViewId="0"/>
  </sheetViews>
  <sheetFormatPr baseColWidth="10" defaultColWidth="17.1640625" defaultRowHeight="12.75" customHeight="1" x14ac:dyDescent="0"/>
  <cols>
    <col min="1" max="1" width="8.5" customWidth="1"/>
    <col min="2" max="2" width="44.33203125" customWidth="1"/>
    <col min="3" max="16" width="7.83203125" customWidth="1"/>
    <col min="17" max="17" width="10" customWidth="1"/>
    <col min="18" max="23" width="7.83203125" customWidth="1"/>
    <col min="24" max="24" width="4.5" customWidth="1"/>
    <col min="25" max="40" width="7.83203125" customWidth="1"/>
  </cols>
  <sheetData>
    <row r="1" spans="1:40" ht="12">
      <c r="B1" s="68" t="s">
        <v>259</v>
      </c>
      <c r="C1" s="68"/>
      <c r="D1" s="68"/>
      <c r="E1" s="68"/>
      <c r="F1" s="68"/>
      <c r="G1" s="68"/>
      <c r="H1" s="68"/>
      <c r="I1" s="475"/>
      <c r="J1" s="32"/>
      <c r="K1" s="68" t="s">
        <v>322</v>
      </c>
      <c r="L1" s="68">
        <f>MAX(K12:N112)</f>
        <v>2.79</v>
      </c>
      <c r="M1" s="68"/>
      <c r="N1" s="68"/>
      <c r="O1" s="68"/>
      <c r="P1" s="68"/>
      <c r="Q1" s="373" t="s">
        <v>323</v>
      </c>
      <c r="R1" s="68">
        <f>MAX(R12:U112)</f>
        <v>1</v>
      </c>
      <c r="S1" s="68"/>
      <c r="T1" s="68"/>
      <c r="U1" s="68"/>
      <c r="V1" s="68"/>
      <c r="W1" s="475"/>
      <c r="X1" s="328"/>
    </row>
    <row r="2" spans="1:40" ht="12">
      <c r="B2" s="68" t="s">
        <v>260</v>
      </c>
      <c r="C2" s="68"/>
      <c r="D2" s="68"/>
      <c r="E2" s="68"/>
      <c r="F2" s="68"/>
      <c r="G2" s="68"/>
      <c r="H2" s="68"/>
      <c r="I2" s="475"/>
      <c r="J2" s="32"/>
      <c r="K2" s="68" t="s">
        <v>324</v>
      </c>
      <c r="L2" s="68">
        <f>MIN(K12:N112)</f>
        <v>0.11</v>
      </c>
      <c r="M2" s="68"/>
      <c r="N2" s="68"/>
      <c r="O2" s="68"/>
      <c r="P2" s="68"/>
      <c r="Q2" s="373" t="s">
        <v>325</v>
      </c>
      <c r="R2" s="588">
        <f>MIN(R12:U112)</f>
        <v>0.14285714285714285</v>
      </c>
      <c r="S2" s="68"/>
      <c r="T2" s="68"/>
      <c r="U2" s="68"/>
      <c r="V2" s="68"/>
      <c r="W2" s="475"/>
      <c r="X2" s="328"/>
    </row>
    <row r="3" spans="1:40" ht="12">
      <c r="B3" s="68" t="s">
        <v>261</v>
      </c>
      <c r="C3" s="373">
        <f>AVERAGE(C12:C21,C24:C29,C31:C39,C41:C45,C47:C50,C53:C59,C61:C65,C68:C71,C74:C80,C82:C85,C87:C89,C91,C97,C101:C102,C105:C107,C110:C112)</f>
        <v>0.51909456626437755</v>
      </c>
      <c r="D3" s="68"/>
      <c r="E3" s="68"/>
      <c r="F3" s="68"/>
      <c r="G3" s="68"/>
      <c r="H3" s="68"/>
      <c r="I3" s="475"/>
      <c r="J3" s="32"/>
      <c r="K3" s="68" t="s">
        <v>326</v>
      </c>
      <c r="L3" s="588">
        <f>AVERAGE(K12:N112)</f>
        <v>0.92150632911392472</v>
      </c>
      <c r="M3" s="68"/>
      <c r="N3" s="68"/>
      <c r="O3" s="68"/>
      <c r="P3" s="68"/>
      <c r="Q3" s="373" t="s">
        <v>326</v>
      </c>
      <c r="R3" s="588">
        <f>AVERAGE(R12:U112)</f>
        <v>0.61444639676933355</v>
      </c>
      <c r="S3" s="68"/>
      <c r="T3" s="68"/>
      <c r="U3" s="68"/>
      <c r="V3" s="68"/>
      <c r="W3" s="475"/>
      <c r="X3" s="328"/>
      <c r="Y3" s="376"/>
      <c r="Z3" s="376"/>
      <c r="AA3" s="376"/>
      <c r="AB3" s="376"/>
      <c r="AC3" s="152"/>
      <c r="AD3" s="152"/>
      <c r="AE3" s="152"/>
      <c r="AF3" s="152"/>
      <c r="AG3" s="152"/>
      <c r="AH3" s="152"/>
      <c r="AI3" s="152"/>
      <c r="AJ3" s="152"/>
      <c r="AK3" s="152"/>
      <c r="AL3" s="152"/>
      <c r="AM3" s="152"/>
      <c r="AN3" s="152"/>
    </row>
    <row r="4" spans="1:40" ht="12">
      <c r="B4" s="68" t="s">
        <v>262</v>
      </c>
      <c r="C4" s="373">
        <f>STDEV(C12:C21,C24:C29,C31:C39,C41:C45,C47:C50,C53:C59,C61:C65,C68:C71,C74:C80,C82:C85,C87:C89,C91,C97,C101:C102,C105:C107,C110:C112)</f>
        <v>0.12815034934936839</v>
      </c>
      <c r="D4" s="68"/>
      <c r="E4" s="68"/>
      <c r="F4" s="68"/>
      <c r="G4" s="68"/>
      <c r="H4" s="68"/>
      <c r="I4" s="475"/>
      <c r="J4" s="32"/>
      <c r="K4" s="68" t="s">
        <v>327</v>
      </c>
      <c r="L4" s="588">
        <f>STDEV(K12:N112)</f>
        <v>0.52169991066245291</v>
      </c>
      <c r="M4" s="68"/>
      <c r="N4" s="68"/>
      <c r="O4" s="68"/>
      <c r="P4" s="68"/>
      <c r="Q4" s="373" t="s">
        <v>328</v>
      </c>
      <c r="R4" s="588">
        <f>STDEV(R12:U112)</f>
        <v>0.22451431766585844</v>
      </c>
      <c r="S4" s="68"/>
      <c r="T4" s="68"/>
      <c r="U4" s="68"/>
      <c r="V4" s="68"/>
      <c r="W4" s="475"/>
      <c r="X4" s="328"/>
      <c r="Y4" s="376"/>
      <c r="Z4" s="376"/>
      <c r="AA4" s="376"/>
      <c r="AB4" s="376"/>
      <c r="AC4" s="152"/>
      <c r="AD4" s="152"/>
      <c r="AE4" s="152"/>
      <c r="AF4" s="152"/>
      <c r="AG4" s="152"/>
      <c r="AH4" s="152"/>
      <c r="AI4" s="152"/>
      <c r="AJ4" s="152"/>
      <c r="AK4" s="152"/>
      <c r="AL4" s="152"/>
      <c r="AM4" s="152"/>
      <c r="AN4" s="152"/>
    </row>
    <row r="5" spans="1:40" ht="12">
      <c r="B5" s="68" t="s">
        <v>263</v>
      </c>
      <c r="C5" s="373"/>
      <c r="D5" s="68"/>
      <c r="E5" s="68"/>
      <c r="F5" s="68"/>
      <c r="G5" s="68"/>
      <c r="H5" s="68"/>
      <c r="I5" s="475"/>
      <c r="J5" s="53"/>
      <c r="K5" s="717" t="s">
        <v>329</v>
      </c>
      <c r="L5" s="267">
        <f>L3+L4</f>
        <v>1.4432062397763776</v>
      </c>
      <c r="M5" s="717"/>
      <c r="N5" s="717"/>
      <c r="O5" s="717"/>
      <c r="P5" s="717"/>
      <c r="Q5" s="64" t="s">
        <v>329</v>
      </c>
      <c r="R5" s="267">
        <f>R3+R4</f>
        <v>0.83896071443519205</v>
      </c>
      <c r="S5" s="717"/>
      <c r="T5" s="717"/>
      <c r="U5" s="717"/>
      <c r="V5" s="717"/>
      <c r="W5" s="255"/>
      <c r="X5" s="328"/>
      <c r="Y5" s="376"/>
      <c r="Z5" s="376"/>
      <c r="AA5" s="376"/>
      <c r="AB5" s="376"/>
      <c r="AC5" s="152"/>
      <c r="AD5" s="152"/>
      <c r="AE5" s="152"/>
      <c r="AF5" s="152"/>
      <c r="AG5" s="152"/>
      <c r="AH5" s="152"/>
      <c r="AI5" s="152"/>
      <c r="AJ5" s="152"/>
      <c r="AK5" s="152"/>
      <c r="AL5" s="152"/>
      <c r="AM5" s="152"/>
      <c r="AN5" s="152"/>
    </row>
    <row r="6" spans="1:40" ht="12">
      <c r="B6" s="68" t="s">
        <v>264</v>
      </c>
      <c r="C6" s="373"/>
      <c r="D6" s="68"/>
      <c r="E6" s="68"/>
      <c r="F6" s="68"/>
      <c r="G6" s="68"/>
      <c r="H6" s="68"/>
      <c r="I6" s="475"/>
      <c r="J6" s="3"/>
      <c r="K6" s="206" t="s">
        <v>330</v>
      </c>
      <c r="L6" s="523">
        <f>L3-L4</f>
        <v>0.3998064184514718</v>
      </c>
      <c r="M6" s="206"/>
      <c r="N6" s="206"/>
      <c r="O6" s="206"/>
      <c r="P6" s="206"/>
      <c r="Q6" s="627" t="s">
        <v>330</v>
      </c>
      <c r="R6" s="523">
        <f>R3-R4</f>
        <v>0.3899320791034751</v>
      </c>
      <c r="S6" s="206"/>
      <c r="T6" s="206"/>
      <c r="U6" s="206"/>
      <c r="V6" s="206"/>
      <c r="W6" s="456"/>
      <c r="X6" s="328"/>
      <c r="Y6" s="376"/>
      <c r="Z6" s="376"/>
      <c r="AA6" s="376"/>
      <c r="AB6" s="376"/>
      <c r="AC6" s="152"/>
      <c r="AD6" s="152"/>
      <c r="AE6" s="152"/>
      <c r="AF6" s="152"/>
      <c r="AG6" s="152"/>
      <c r="AH6" s="152"/>
      <c r="AI6" s="152"/>
      <c r="AJ6" s="152"/>
      <c r="AK6" s="152"/>
      <c r="AL6" s="152"/>
      <c r="AM6" s="152"/>
      <c r="AN6" s="152"/>
    </row>
    <row r="7" spans="1:40" ht="30" customHeight="1">
      <c r="B7" s="550"/>
      <c r="C7" s="815" t="s">
        <v>268</v>
      </c>
      <c r="D7" s="816"/>
      <c r="E7" s="816"/>
      <c r="F7" s="816"/>
      <c r="G7" s="816"/>
      <c r="H7" s="816"/>
      <c r="I7" s="815"/>
      <c r="J7" s="817" t="s">
        <v>270</v>
      </c>
      <c r="K7" s="818"/>
      <c r="L7" s="818"/>
      <c r="M7" s="818"/>
      <c r="N7" s="818"/>
      <c r="O7" s="818"/>
      <c r="P7" s="818"/>
      <c r="Q7" s="819" t="s">
        <v>271</v>
      </c>
      <c r="R7" s="820"/>
      <c r="S7" s="820"/>
      <c r="T7" s="820"/>
      <c r="U7" s="820"/>
      <c r="V7" s="820"/>
      <c r="W7" s="819"/>
      <c r="X7" s="328"/>
      <c r="Y7" s="376"/>
      <c r="Z7" s="376"/>
      <c r="AA7" s="376"/>
      <c r="AB7" s="376"/>
      <c r="AC7" s="152"/>
      <c r="AD7" s="152"/>
      <c r="AE7" s="152"/>
      <c r="AF7" s="152"/>
      <c r="AG7" s="152"/>
      <c r="AH7" s="152"/>
      <c r="AI7" s="152"/>
      <c r="AJ7" s="152"/>
      <c r="AK7" s="152"/>
      <c r="AL7" s="152"/>
      <c r="AM7" s="152"/>
      <c r="AN7" s="152"/>
    </row>
    <row r="8" spans="1:40" ht="75" customHeight="1">
      <c r="B8" s="475" t="s">
        <v>267</v>
      </c>
      <c r="C8" s="70" t="s">
        <v>331</v>
      </c>
      <c r="D8" s="383" t="s">
        <v>332</v>
      </c>
      <c r="E8" s="471" t="s">
        <v>333</v>
      </c>
      <c r="F8" s="590" t="s">
        <v>334</v>
      </c>
      <c r="G8" s="503" t="s">
        <v>335</v>
      </c>
      <c r="H8" s="333" t="s">
        <v>336</v>
      </c>
      <c r="I8" s="245" t="s">
        <v>12</v>
      </c>
      <c r="J8" s="70" t="s">
        <v>331</v>
      </c>
      <c r="K8" s="383" t="s">
        <v>332</v>
      </c>
      <c r="L8" s="471" t="s">
        <v>333</v>
      </c>
      <c r="M8" s="590" t="s">
        <v>334</v>
      </c>
      <c r="N8" s="503" t="s">
        <v>335</v>
      </c>
      <c r="O8" s="333" t="s">
        <v>336</v>
      </c>
      <c r="P8" s="245" t="s">
        <v>12</v>
      </c>
      <c r="Q8" s="70" t="s">
        <v>331</v>
      </c>
      <c r="R8" s="383" t="s">
        <v>332</v>
      </c>
      <c r="S8" s="471" t="s">
        <v>333</v>
      </c>
      <c r="T8" s="590" t="s">
        <v>334</v>
      </c>
      <c r="U8" s="503" t="s">
        <v>335</v>
      </c>
      <c r="V8" s="615" t="s">
        <v>336</v>
      </c>
      <c r="W8" s="380" t="s">
        <v>12</v>
      </c>
      <c r="X8" s="328"/>
      <c r="Y8" s="376"/>
      <c r="Z8" s="570"/>
      <c r="AA8" s="570"/>
      <c r="AB8" s="570"/>
      <c r="AC8" s="494"/>
      <c r="AD8" s="494"/>
      <c r="AE8" s="152"/>
      <c r="AF8" s="152"/>
      <c r="AG8" s="152"/>
      <c r="AH8" s="152"/>
      <c r="AI8" s="152"/>
      <c r="AJ8" s="152"/>
      <c r="AK8" s="152"/>
      <c r="AL8" s="152"/>
      <c r="AM8" s="152"/>
      <c r="AN8" s="152"/>
    </row>
    <row r="9" spans="1:40" ht="37.5" customHeight="1">
      <c r="A9" s="485"/>
      <c r="B9" s="378" t="s">
        <v>282</v>
      </c>
      <c r="C9" s="603"/>
      <c r="D9" s="603"/>
      <c r="E9" s="603"/>
      <c r="F9" s="603"/>
      <c r="G9" s="603"/>
      <c r="H9" s="603"/>
      <c r="I9" s="670"/>
      <c r="J9" s="472">
        <f>AVERAGE(J10,J22,J51)</f>
        <v>4.7700000000000005</v>
      </c>
      <c r="K9" s="156"/>
      <c r="L9" s="156"/>
      <c r="M9" s="156"/>
      <c r="N9" s="156"/>
      <c r="O9" s="156"/>
      <c r="P9" s="156"/>
      <c r="Q9" s="389">
        <f>AVERAGE(Q10,Q22,Q51)</f>
        <v>0.6830702861952862</v>
      </c>
      <c r="R9" s="156"/>
      <c r="S9" s="156"/>
      <c r="T9" s="156"/>
      <c r="U9" s="156"/>
      <c r="V9" s="156"/>
      <c r="W9" s="518"/>
      <c r="X9" s="702"/>
      <c r="Y9" s="577"/>
      <c r="Z9" s="812" t="s">
        <v>283</v>
      </c>
      <c r="AA9" s="813"/>
      <c r="AB9" s="813"/>
      <c r="AC9" s="813"/>
      <c r="AD9" s="814"/>
      <c r="AE9" s="148"/>
    </row>
    <row r="10" spans="1:40" ht="37.5" customHeight="1">
      <c r="A10" s="516"/>
      <c r="B10" s="228" t="s">
        <v>337</v>
      </c>
      <c r="C10" s="9"/>
      <c r="D10" s="9"/>
      <c r="E10" s="9"/>
      <c r="F10" s="9"/>
      <c r="G10" s="9"/>
      <c r="H10" s="9"/>
      <c r="I10" s="497"/>
      <c r="J10" s="71">
        <f>AVERAGE(J12:J21)</f>
        <v>4.7700000000000005</v>
      </c>
      <c r="K10" s="228"/>
      <c r="L10" s="228"/>
      <c r="M10" s="228"/>
      <c r="N10" s="228"/>
      <c r="O10" s="228"/>
      <c r="P10" s="228"/>
      <c r="Q10" s="651">
        <f>AVERAGE(Q12:Q21)</f>
        <v>0.6830702861952862</v>
      </c>
      <c r="R10" s="228"/>
      <c r="S10" s="228"/>
      <c r="T10" s="228"/>
      <c r="U10" s="228"/>
      <c r="V10" s="228"/>
      <c r="W10" s="5"/>
      <c r="X10" s="469"/>
      <c r="Y10" s="577"/>
      <c r="Z10" s="688" t="s">
        <v>285</v>
      </c>
      <c r="AA10" s="481">
        <f>J9</f>
        <v>4.7700000000000005</v>
      </c>
      <c r="AB10" s="376"/>
      <c r="AC10" s="665" t="s">
        <v>286</v>
      </c>
      <c r="AD10" s="535">
        <f>J10</f>
        <v>4.7700000000000005</v>
      </c>
      <c r="AE10" s="148"/>
    </row>
    <row r="11" spans="1:40" ht="37.5" customHeight="1">
      <c r="A11" s="346"/>
      <c r="B11" s="668" t="s">
        <v>287</v>
      </c>
      <c r="C11" s="668"/>
      <c r="D11" s="668">
        <f>COUNT(SEC!C4:BA4)</f>
        <v>17</v>
      </c>
      <c r="E11" s="668"/>
      <c r="F11" s="668"/>
      <c r="G11" s="668"/>
      <c r="H11" s="582"/>
      <c r="I11" s="180"/>
      <c r="J11" s="74"/>
      <c r="K11" s="668"/>
      <c r="L11" s="668"/>
      <c r="M11" s="668"/>
      <c r="N11" s="668"/>
      <c r="O11" s="668"/>
      <c r="P11" s="668"/>
      <c r="Q11" s="668"/>
      <c r="R11" s="668"/>
      <c r="S11" s="668"/>
      <c r="T11" s="668"/>
      <c r="U11" s="668"/>
      <c r="V11" s="668"/>
      <c r="W11" s="128"/>
      <c r="X11" s="99"/>
      <c r="Y11" s="466"/>
      <c r="Z11" s="82" t="s">
        <v>288</v>
      </c>
      <c r="AA11" s="481">
        <f>J66</f>
        <v>0</v>
      </c>
      <c r="AB11" s="641"/>
      <c r="AC11" s="665"/>
      <c r="AD11" s="119"/>
      <c r="AE11" s="525"/>
      <c r="AF11" s="152"/>
      <c r="AG11" s="152"/>
      <c r="AH11" s="152"/>
      <c r="AI11" s="152"/>
      <c r="AJ11" s="152"/>
      <c r="AK11" s="152"/>
      <c r="AL11" s="152"/>
      <c r="AM11" s="152"/>
      <c r="AN11" s="152"/>
    </row>
    <row r="12" spans="1:40" ht="45" customHeight="1">
      <c r="A12" t="s">
        <v>71</v>
      </c>
      <c r="B12" s="68" t="s">
        <v>72</v>
      </c>
      <c r="C12" s="373">
        <f>COUNT(EdClasses!C8:FE8)/COUNT(EdClasses!$C$4:$FE$4)</f>
        <v>0.28301886792452829</v>
      </c>
      <c r="D12" s="86">
        <f>COUNT(SEC!B8:FD8)/COUNT(SEC!$C$4:$FE$4)</f>
        <v>0.47058823529411764</v>
      </c>
      <c r="E12" s="487">
        <f>COUNT(MID!C8:FE8)/COUNT(MID!$C$4:$FE$4)</f>
        <v>0.40909090909090912</v>
      </c>
      <c r="F12" s="188">
        <f>COUNT(ELEM!C8:FE8)/COUNT(ELEM!$C$4:$FE$4)</f>
        <v>0.36363636363636365</v>
      </c>
      <c r="G12" s="492">
        <f>COUNT(ECE!C8:FE8)/COUNT(ECE!$C$4:$FE$4)</f>
        <v>0.29032258064516131</v>
      </c>
      <c r="H12" s="374">
        <f>COUNT(SPED!C8:FE8)/COUNT(SPED!$C$4:$FE$4)</f>
        <v>0.14285714285714285</v>
      </c>
      <c r="I12" s="686">
        <f>COUNT(LTD!C8:FE8)/COUNT(LTD!$C$4:$FE$4)</f>
        <v>0.25</v>
      </c>
      <c r="J12" s="537">
        <f>(SUM(EdClasses!C8:FE8)*COUNT(EdClasses!$C$4:$FE$4))/1000</f>
        <v>2.2789999999999999</v>
      </c>
      <c r="K12" s="477">
        <f>(SUM(SEC!C8:BA8)*COUNT(SEC!$C$4:$BA$4))/1000</f>
        <v>0.374</v>
      </c>
      <c r="L12" s="393">
        <f>(SUM(MID!C8:BP8)*COUNT(MID!$C$4:$FE$4))/1000</f>
        <v>0.46200000000000002</v>
      </c>
      <c r="M12" s="325">
        <f>(SUM(ELEM!C8:BP8)*COUNT(ELEM!$C$4:$FE$4))/1000</f>
        <v>0.39600000000000002</v>
      </c>
      <c r="N12" s="681">
        <f>(SUM(ECE!C8:CQ8)*COUNT(ECE!$C$4:$FE$4))/1000</f>
        <v>0.71299999999999997</v>
      </c>
      <c r="O12" s="113">
        <f>(SUM(SPED!C8:W8)*COUNT(SPED!$C$4:$FE$4))/1000</f>
        <v>2.1000000000000001E-2</v>
      </c>
      <c r="P12" s="173">
        <f>(SUM(LTD!C8:N8)*COUNT(LTD!$C$4:$FE$4))/1000</f>
        <v>1.2E-2</v>
      </c>
      <c r="Q12" s="373">
        <f>COUNTIF(EdClasses!C8:FE8,"Y")/COUNT(EdClasses!C8:FE8)</f>
        <v>0.53333333333333333</v>
      </c>
      <c r="R12" s="86">
        <f>COUNTIF(SEC!C8:BA8,"Y")/COUNT(SEC!C8:BA8)</f>
        <v>0.5</v>
      </c>
      <c r="S12" s="487">
        <f>COUNTIF(MID!C8:BP8,"Y")/COUNT(MID!C8:BP8)</f>
        <v>0.44444444444444442</v>
      </c>
      <c r="T12" s="188">
        <f>COUNTIF(ELEM!C8:BP8,"Y")/COUNT(ELEM!C8:BP8)</f>
        <v>0.25</v>
      </c>
      <c r="U12" s="492">
        <f>COUNTIF(ECE!C8:CQ8,"Y")/COUNT(ECE!C8:CQ8)</f>
        <v>0.33333333333333331</v>
      </c>
      <c r="V12" s="374">
        <f>COUNTIF(SPED!C8:W8,"Y")/COUNT(SPED!C8:W8)</f>
        <v>1</v>
      </c>
      <c r="W12" s="686">
        <f>COUNTIF(LTD!C8:N8,"Y")/COUNT(LTD!C8:N8)</f>
        <v>0</v>
      </c>
      <c r="X12" s="328"/>
      <c r="Y12" s="466"/>
      <c r="Z12" s="82" t="s">
        <v>289</v>
      </c>
      <c r="AA12" s="481">
        <f>J98</f>
        <v>0</v>
      </c>
      <c r="AB12" s="641"/>
      <c r="AC12" s="299" t="s">
        <v>290</v>
      </c>
      <c r="AD12" s="119">
        <f>J23</f>
        <v>0</v>
      </c>
      <c r="AE12" s="525"/>
      <c r="AF12" s="152"/>
      <c r="AG12" s="152"/>
      <c r="AH12" s="152"/>
      <c r="AI12" s="152"/>
      <c r="AJ12" s="152"/>
      <c r="AK12" s="152"/>
      <c r="AL12" s="152"/>
      <c r="AM12" s="152"/>
      <c r="AN12" s="152"/>
    </row>
    <row r="13" spans="1:40" ht="45" customHeight="1">
      <c r="A13" t="s">
        <v>75</v>
      </c>
      <c r="B13" s="68" t="s">
        <v>76</v>
      </c>
      <c r="C13" s="373">
        <f>COUNT(EdClasses!C9:FE9)/COUNT(EdClasses!$C$4:$FE$4)</f>
        <v>0.30188679245283018</v>
      </c>
      <c r="D13" s="86">
        <f>COUNT(SEC!B9:FD9)/COUNT(SEC!$C$4:$FE$4)</f>
        <v>0.35294117647058826</v>
      </c>
      <c r="E13" s="487">
        <f>COUNT(MID!C9:FE9)/COUNT(MID!$C$4:$FE$4)</f>
        <v>0.31818181818181818</v>
      </c>
      <c r="F13" s="188">
        <f>COUNT(ELEM!C9:FE9)/COUNT(ELEM!$C$4:$FE$4)</f>
        <v>0.27272727272727271</v>
      </c>
      <c r="G13" s="492">
        <f>COUNT(ECE!C9:FE9)/COUNT(ECE!$C$4:$FE$4)</f>
        <v>0.35483870967741937</v>
      </c>
      <c r="H13" s="374">
        <f>COUNT(SPED!C9:FE9)/COUNT(SPED!$C$4:$FE$4)</f>
        <v>0.2857142857142857</v>
      </c>
      <c r="I13" s="686">
        <f>COUNT(LTD!C9:FE9)/COUNT(LTD!$C$4:$FE$4)</f>
        <v>0</v>
      </c>
      <c r="J13" s="537">
        <f>(SUM(EdClasses!C9:FE9)*COUNT(EdClasses!$C$4:$FE$4))/1000</f>
        <v>2.65</v>
      </c>
      <c r="K13" s="477">
        <f>(SUM(SEC!C9:BA9)*COUNT(SEC!$C$4:$BA$4))/1000</f>
        <v>0.442</v>
      </c>
      <c r="L13" s="393">
        <f>(SUM(MID!C9:BP9)*COUNT(MID!$C$4:$FE$4))/1000</f>
        <v>0.55000000000000004</v>
      </c>
      <c r="M13" s="325">
        <f>(SUM(ELEM!C9:BP9)*COUNT(ELEM!$C$4:$FE$4))/1000</f>
        <v>0.57199999999999995</v>
      </c>
      <c r="N13" s="681">
        <f>(SUM(ECE!C9:CQ9)*COUNT(ECE!$C$4:$FE$4))/1000</f>
        <v>1.147</v>
      </c>
      <c r="O13" s="113">
        <f>(SUM(SPED!C9:W9)*COUNT(SPED!$C$4:$FE$4))/1000</f>
        <v>2.8000000000000001E-2</v>
      </c>
      <c r="P13" s="173">
        <f>(SUM(LTD!C9:N9)*COUNT(LTD!$C$4:$FE$4))/1000</f>
        <v>0</v>
      </c>
      <c r="Q13" s="373">
        <f>COUNTIF(EdClasses!C9:FE9,"Y")/COUNT(EdClasses!C9:FE9)</f>
        <v>0.6875</v>
      </c>
      <c r="R13" s="86">
        <f>COUNTIF(SEC!C9:BA9,"Y")/COUNT(SEC!C9:BA9)</f>
        <v>1</v>
      </c>
      <c r="S13" s="487">
        <f>COUNTIF(MID!C9:BP9,"Y")/COUNT(MID!C9:BP9)</f>
        <v>1</v>
      </c>
      <c r="T13" s="188">
        <f>COUNTIF(ELEM!C9:BP9,"Y")/COUNT(ELEM!C9:BP9)</f>
        <v>1</v>
      </c>
      <c r="U13" s="492">
        <f>COUNTIF(ECE!C9:CQ9,"Y")/COUNT(ECE!C9:CQ9)</f>
        <v>0.63636363636363635</v>
      </c>
      <c r="V13" s="374">
        <f>COUNTIF(SPED!C9:W9,"Y")/COUNT(SPED!C9:W9)</f>
        <v>0.5</v>
      </c>
      <c r="W13" s="686"/>
      <c r="X13" s="328"/>
      <c r="Y13" s="466"/>
      <c r="Z13" s="57"/>
      <c r="AA13" s="641"/>
      <c r="AB13" s="641"/>
      <c r="AC13" s="299" t="s">
        <v>291</v>
      </c>
      <c r="AD13" s="535">
        <f>J30</f>
        <v>0</v>
      </c>
      <c r="AE13" s="525"/>
      <c r="AF13" s="152"/>
      <c r="AG13" s="152"/>
      <c r="AH13" s="152"/>
      <c r="AI13" s="152"/>
      <c r="AJ13" s="152"/>
      <c r="AK13" s="152"/>
      <c r="AL13" s="152"/>
      <c r="AM13" s="152"/>
      <c r="AN13" s="152"/>
    </row>
    <row r="14" spans="1:40" ht="45" customHeight="1">
      <c r="A14" t="s">
        <v>77</v>
      </c>
      <c r="B14" s="354" t="s">
        <v>78</v>
      </c>
      <c r="C14" s="373">
        <f>COUNT(EdClasses!C10:FE10)/COUNT(EdClasses!$C$4:$FE$4)</f>
        <v>0.45283018867924529</v>
      </c>
      <c r="D14" s="86">
        <f>COUNT(SEC!B10:FD10)/COUNT(SEC!$C$4:$FE$4)</f>
        <v>0.29411764705882354</v>
      </c>
      <c r="E14" s="487">
        <f>COUNT(MID!C10:FE10)/COUNT(MID!$C$4:$FE$4)</f>
        <v>0.31818181818181818</v>
      </c>
      <c r="F14" s="188">
        <f>COUNT(ELEM!C10:FE10)/COUNT(ELEM!$C$4:$FE$4)</f>
        <v>0.40909090909090912</v>
      </c>
      <c r="G14" s="492">
        <f>COUNT(ECE!C10:FE10)/COUNT(ECE!$C$4:$FE$4)</f>
        <v>0.38709677419354838</v>
      </c>
      <c r="H14" s="374">
        <f>COUNT(SPED!C10:FE10)/COUNT(SPED!$C$4:$FE$4)</f>
        <v>0.7142857142857143</v>
      </c>
      <c r="I14" s="686">
        <f>COUNT(LTD!C10:FE10)/COUNT(LTD!$C$4:$FE$4)</f>
        <v>0.25</v>
      </c>
      <c r="J14" s="537">
        <f>(SUM(EdClasses!C10:FE10)*COUNT(EdClasses!$C$4:$FE$4))/1000</f>
        <v>5.4059999999999997</v>
      </c>
      <c r="K14" s="477">
        <f>(SUM(SEC!C10:BA10)*COUNT(SEC!$C$4:$BA$4))/1000</f>
        <v>0.39100000000000001</v>
      </c>
      <c r="L14" s="393">
        <f>(SUM(MID!C10:BP10)*COUNT(MID!$C$4:$FE$4))/1000</f>
        <v>0.77</v>
      </c>
      <c r="M14" s="325">
        <f>(SUM(ELEM!C10:BP10)*COUNT(ELEM!$C$4:$FE$4))/1000</f>
        <v>0.94599999999999995</v>
      </c>
      <c r="N14" s="681">
        <f>(SUM(ECE!C10:CQ10)*COUNT(ECE!$C$4:$FE$4))/1000</f>
        <v>1.55</v>
      </c>
      <c r="O14" s="113">
        <f>(SUM(SPED!C10:W10)*COUNT(SPED!$C$4:$FE$4))/1000</f>
        <v>0.14699999999999999</v>
      </c>
      <c r="P14" s="173">
        <f>(SUM(LTD!C10:N10)*COUNT(LTD!$C$4:$FE$4))/1000</f>
        <v>1.2E-2</v>
      </c>
      <c r="Q14" s="373">
        <f>COUNTIF(EdClasses!C10:FE10,"Y")/COUNT(EdClasses!C10:FE10)</f>
        <v>0.83333333333333337</v>
      </c>
      <c r="R14" s="86">
        <f>COUNTIF(SEC!C10:BA10,"Y")/COUNT(SEC!C10:BA10)</f>
        <v>0.8</v>
      </c>
      <c r="S14" s="487">
        <f>COUNTIF(MID!C10:BP10,"Y")/COUNT(MID!C10:BP10)</f>
        <v>0.8571428571428571</v>
      </c>
      <c r="T14" s="188">
        <f>COUNTIF(ELEM!C10:BP10,"Y")/COUNT(ELEM!C10:BP10)</f>
        <v>1</v>
      </c>
      <c r="U14" s="492">
        <f>COUNTIF(ECE!C10:CQ10,"Y")/COUNT(ECE!C10:CQ10)</f>
        <v>0.83333333333333337</v>
      </c>
      <c r="V14" s="374">
        <f>COUNTIF(SPED!C10:W10,"Y")/COUNT(SPED!C10:W10)</f>
        <v>1</v>
      </c>
      <c r="W14" s="686">
        <f>COUNTIF(LTD!C10:N10,"Y")/COUNT(LTD!C10:N10)</f>
        <v>1</v>
      </c>
      <c r="X14" s="328"/>
      <c r="Y14" s="466"/>
      <c r="Z14" s="688" t="s">
        <v>292</v>
      </c>
      <c r="AA14" s="481">
        <f>J10</f>
        <v>4.7700000000000005</v>
      </c>
      <c r="AB14" s="641"/>
      <c r="AC14" s="95" t="s">
        <v>293</v>
      </c>
      <c r="AD14" s="535">
        <f>J40</f>
        <v>0</v>
      </c>
      <c r="AE14" s="148"/>
      <c r="AI14" s="152"/>
      <c r="AJ14" s="152"/>
      <c r="AK14" s="376"/>
      <c r="AL14" s="429"/>
      <c r="AM14" s="429"/>
      <c r="AN14" s="152"/>
    </row>
    <row r="15" spans="1:40" ht="45" customHeight="1">
      <c r="A15" t="s">
        <v>79</v>
      </c>
      <c r="B15" s="303" t="s">
        <v>80</v>
      </c>
      <c r="C15" s="373">
        <f>COUNT(EdClasses!C11:FE11)/COUNTA(EdClasses!$C$4:$FE$4, "x")</f>
        <v>0.55555555555555558</v>
      </c>
      <c r="D15" s="86">
        <f>COUNT(SEC!B11:FD11)/COUNT(SEC!$C$4:$FE$4)</f>
        <v>0.52941176470588236</v>
      </c>
      <c r="E15" s="487">
        <f>COUNT(MID!C11:FE11)/COUNT(MID!$C$4:$FE$4)</f>
        <v>0.54545454545454541</v>
      </c>
      <c r="F15" s="188">
        <f>COUNT(ELEM!C11:FE11)/COUNT(ELEM!$C$4:$FE$4)</f>
        <v>0.54545454545454541</v>
      </c>
      <c r="G15" s="492">
        <f>COUNT(ECE!C11:FE11)/COUNT(ECE!$C$4:$FE$4)</f>
        <v>0.4838709677419355</v>
      </c>
      <c r="H15" s="374">
        <f>COUNT(SPED!C11:FE11)/COUNT(SPED!$C$4:$FE$4)</f>
        <v>0.8571428571428571</v>
      </c>
      <c r="I15" s="686">
        <f>COUNT(LTD!C11:FE11)/COUNT(LTD!$C$4:$FE$4)</f>
        <v>0.25</v>
      </c>
      <c r="J15" s="537">
        <f>(SUM(EdClasses!C11:FE11)*COUNT(EdClasses!$C$4:$FE$4))/1000</f>
        <v>6.0419999999999998</v>
      </c>
      <c r="K15" s="477">
        <f>(SUM(SEC!C11:BA11)*COUNT(SEC!$C$4:$BA$4))/1000</f>
        <v>0.66300000000000003</v>
      </c>
      <c r="L15" s="393">
        <f>(SUM(MID!C11:BP11)*COUNT(MID!$C$4:$FE$4))/1000</f>
        <v>1.0780000000000001</v>
      </c>
      <c r="M15" s="325">
        <f>(SUM(ELEM!C11:BP11)*COUNT(ELEM!$C$4:$FE$4))/1000</f>
        <v>0.96799999999999997</v>
      </c>
      <c r="N15" s="681">
        <f>(SUM(ECE!C11:CQ11)*COUNT(ECE!$C$4:$FE$4))/1000</f>
        <v>1.643</v>
      </c>
      <c r="O15" s="113">
        <f>(SUM(SPED!C11:W11)*COUNT(SPED!$C$4:$FE$4))/1000</f>
        <v>0.17499999999999999</v>
      </c>
      <c r="P15" s="173">
        <f>(SUM(LTD!C11:N11)*COUNT(LTD!$C$4:$FE$4))/1000</f>
        <v>1.2E-2</v>
      </c>
      <c r="Q15" s="373">
        <f>COUNTIF(EdClasses!C11:FE11,"Y")/COUNT(EdClasses!C11:FE11)</f>
        <v>0.76666666666666672</v>
      </c>
      <c r="R15" s="86">
        <f>COUNTIF(SEC!C11:BA11,"Y")/COUNT(SEC!C11:BA11)</f>
        <v>0.88888888888888884</v>
      </c>
      <c r="S15" s="487">
        <f>COUNTIF(MID!C11:BP11,"Y")/COUNT(MID!C11:BP11)</f>
        <v>0.83333333333333337</v>
      </c>
      <c r="T15" s="188">
        <f>COUNTIF(ELEM!C11:BP11,"Y")/COUNT(ELEM!C11:BP11)</f>
        <v>0.75</v>
      </c>
      <c r="U15" s="492">
        <f>COUNTIF(ECE!C11:CQ11,"Y")/COUNT(ECE!C11:CQ11)</f>
        <v>0.73333333333333328</v>
      </c>
      <c r="V15" s="374">
        <f>COUNTIF(SPED!C11:W11,"Y")/COUNT(SPED!C11:W11)</f>
        <v>1</v>
      </c>
      <c r="W15" s="686">
        <f>COUNTIF(LTD!C11:N11,"Y")/COUNT(LTD!C11:N11)</f>
        <v>0</v>
      </c>
      <c r="X15" s="328"/>
      <c r="Y15" s="466"/>
      <c r="Z15" s="82" t="s">
        <v>294</v>
      </c>
      <c r="AA15" s="481">
        <f>J22</f>
        <v>0</v>
      </c>
      <c r="AB15" s="641"/>
      <c r="AC15" s="95" t="s">
        <v>295</v>
      </c>
      <c r="AD15" s="535">
        <f>J46</f>
        <v>0</v>
      </c>
      <c r="AE15" s="148"/>
      <c r="AI15" s="152"/>
      <c r="AJ15" s="152"/>
      <c r="AK15" s="376"/>
      <c r="AL15" s="376"/>
      <c r="AM15" s="376"/>
      <c r="AN15" s="152"/>
    </row>
    <row r="16" spans="1:40" ht="45" customHeight="1">
      <c r="A16" t="s">
        <v>81</v>
      </c>
      <c r="B16" s="303" t="s">
        <v>338</v>
      </c>
      <c r="C16" s="373">
        <f>COUNT(EdClasses!C12:FE12)/COUNT(EdClasses!$C$4:$FE$4)</f>
        <v>0.67924528301886788</v>
      </c>
      <c r="D16" s="86">
        <f>COUNT(SEC!B12:FD12)/COUNT(SEC!$C$4:$FE$4)</f>
        <v>0.70588235294117652</v>
      </c>
      <c r="E16" s="487">
        <f>COUNT(MID!C12:FE12)/COUNT(MID!$C$4:$FE$4)</f>
        <v>0.68181818181818177</v>
      </c>
      <c r="F16" s="188">
        <f>COUNT(ELEM!C12:FE12)/COUNT(ELEM!$C$4:$FE$4)</f>
        <v>0.72727272727272729</v>
      </c>
      <c r="G16" s="492">
        <f>COUNT(ECE!C12:FE12)/COUNT(ECE!$C$4:$FE$4)</f>
        <v>0.64516129032258063</v>
      </c>
      <c r="H16" s="374">
        <f>COUNT(SPED!C12:FE12)/COUNT(SPED!$C$4:$FE$4)</f>
        <v>1</v>
      </c>
      <c r="I16" s="686">
        <f>COUNT(LTD!C12:FE12)/COUNT(LTD!$C$4:$FE$4)</f>
        <v>0.25</v>
      </c>
      <c r="J16" s="537">
        <f>(SUM(EdClasses!C12:FE12)*COUNTA(EdClasses!$C$4:$FE$4))/1000</f>
        <v>6.5720000000000001</v>
      </c>
      <c r="K16" s="477">
        <f>(SUM(SEC!C12:BA12)*COUNT(SEC!$C$4:$BA$4))/1000</f>
        <v>0.78200000000000003</v>
      </c>
      <c r="L16" s="393">
        <f>(SUM(MID!C12:BP12)*COUNT(MID!$C$4:$FE$4))/1000</f>
        <v>1.298</v>
      </c>
      <c r="M16" s="325">
        <f>(SUM(ELEM!C12:BP12)*COUNT(ELEM!$C$4:$FE$4))/1000</f>
        <v>1.21</v>
      </c>
      <c r="N16" s="681">
        <f>(SUM(ECE!C12:CQ12)*COUNT(ECE!$C$4:$FE$4))/1000</f>
        <v>2.1080000000000001</v>
      </c>
      <c r="O16" s="113">
        <f>(SUM(SPED!C12:W12)*COUNT(SPED!$C$4:$FE$4))/1000</f>
        <v>0.17499999999999999</v>
      </c>
      <c r="P16" s="173">
        <f>(SUM(LTD!C12:N12)*COUNT(LTD!$C$4:$FE$4))/1000</f>
        <v>1.2E-2</v>
      </c>
      <c r="Q16" s="373">
        <f>COUNTIF(EdClasses!C12:FE12,"Y")/COUNT(EdClasses!C12:FE12)</f>
        <v>0.80555555555555558</v>
      </c>
      <c r="R16" s="86">
        <f>COUNTIF(SEC!C12:BA12,"Y")/COUNT(SEC!C12:BA12)</f>
        <v>1</v>
      </c>
      <c r="S16" s="487">
        <f>COUNTIF(MID!C12:BP12,"Y")/COUNT(MID!C12:BP12)</f>
        <v>1</v>
      </c>
      <c r="T16" s="188">
        <f>COUNTIF(ELEM!C12:BP12,"Y")/COUNT(ELEM!C12:BP12)</f>
        <v>0.75</v>
      </c>
      <c r="U16" s="492">
        <f>COUNTIF(ECE!C12:CQ12,"Y")/COUNT(ECE!C12:CQ12)</f>
        <v>0.65</v>
      </c>
      <c r="V16" s="374">
        <f>COUNTIF(SPED!C12:W12,"Y")/COUNT(SPED!C12:W12)</f>
        <v>0.8571428571428571</v>
      </c>
      <c r="W16" s="686">
        <f>COUNTIF(LTD!C12:N12,"Y")/COUNT(LTD!C12:N12)</f>
        <v>1</v>
      </c>
      <c r="X16" s="328"/>
      <c r="Y16" s="466"/>
      <c r="Z16" s="688" t="s">
        <v>296</v>
      </c>
      <c r="AA16" s="481">
        <f>J51</f>
        <v>0</v>
      </c>
      <c r="AB16" s="376"/>
      <c r="AC16" s="251"/>
      <c r="AD16" s="119"/>
      <c r="AE16" s="148"/>
      <c r="AI16" s="152"/>
      <c r="AJ16" s="152"/>
      <c r="AK16" s="152"/>
      <c r="AL16" s="152"/>
      <c r="AM16" s="152"/>
      <c r="AN16" s="152"/>
    </row>
    <row r="17" spans="1:40" ht="45" customHeight="1">
      <c r="A17" t="s">
        <v>83</v>
      </c>
      <c r="B17" s="303" t="s">
        <v>84</v>
      </c>
      <c r="C17" s="373">
        <f>COUNT(EdClasses!C13:FE13)/COUNT(EdClasses!$C$4:$FE$4)</f>
        <v>0.60377358490566035</v>
      </c>
      <c r="D17" s="86">
        <f>COUNT(SEC!B13:FD13)/COUNT(SEC!$C$4:$FE$4)</f>
        <v>0.70588235294117652</v>
      </c>
      <c r="E17" s="487">
        <f>COUNT(MID!C13:FE13)/COUNT(MID!$C$4:$FE$4)</f>
        <v>0.63636363636363635</v>
      </c>
      <c r="F17" s="188">
        <f>COUNT(ELEM!C13:FE13)/COUNT(ELEM!$C$4:$FE$4)</f>
        <v>0.63636363636363635</v>
      </c>
      <c r="G17" s="492">
        <f>COUNT(ECE!C13:FE13)/COUNT(ECE!$C$4:$FE$4)</f>
        <v>0.58064516129032262</v>
      </c>
      <c r="H17" s="374">
        <f>COUNT(SPED!C13:FE13)/COUNT(SPED!$C$4:$FE$4)</f>
        <v>1</v>
      </c>
      <c r="I17" s="686">
        <f>COUNT(LTD!C13:FE13)/COUNT(LTD!$C$4:$FE$4)</f>
        <v>0</v>
      </c>
      <c r="J17" s="537">
        <f>(SUM(EdClasses!C13:FE13)*COUNT(EdClasses!$C$4:$FE$4))/1000</f>
        <v>4.8230000000000004</v>
      </c>
      <c r="K17" s="477">
        <f>(SUM(SEC!C13:BA13)*COUNT(SEC!$C$4:$BA$4))/1000</f>
        <v>0.748</v>
      </c>
      <c r="L17" s="393">
        <f>(SUM(MID!C13:BP13)*COUNT(MID!$C$4:$FE$4))/1000</f>
        <v>1.1439999999999999</v>
      </c>
      <c r="M17" s="325">
        <f>(SUM(ELEM!C13:BP13)*COUNT(ELEM!$C$4:$FE$4))/1000</f>
        <v>0.92400000000000004</v>
      </c>
      <c r="N17" s="681">
        <f>(SUM(ECE!C13:CQ13)*COUNT(ECE!$C$4:$FE$4))/1000</f>
        <v>1.643</v>
      </c>
      <c r="O17" s="113">
        <f>(SUM(SPED!C13:W13)*COUNT(SPED!$C$4:$FE$4))/1000</f>
        <v>0.105</v>
      </c>
      <c r="P17" s="173">
        <f>(SUM(LTD!C13:N13)*COUNT(LTD!$C$4:$FE$4))/1000</f>
        <v>0</v>
      </c>
      <c r="Q17" s="373">
        <f>COUNTIF(EdClasses!C13:FE13,"Y")/COUNT(EdClasses!C13:FE13)</f>
        <v>0.53125</v>
      </c>
      <c r="R17" s="86">
        <f>COUNTIF(SEC!C13:BA13,"Y")/COUNT(SEC!C13:BA13)</f>
        <v>0.83333333333333337</v>
      </c>
      <c r="S17" s="487">
        <f>COUNTIF(MID!C13:BP13,"Y")/COUNT(MID!C13:BP13)</f>
        <v>0.8571428571428571</v>
      </c>
      <c r="T17" s="188">
        <f>COUNTIF(ELEM!C13:BP13,"Y")/COUNT(ELEM!C13:BP13)</f>
        <v>0.5714285714285714</v>
      </c>
      <c r="U17" s="492">
        <f>COUNTIF(ECE!C13:CQ13,"Y")/COUNT(ECE!C13:CQ13)</f>
        <v>0.5</v>
      </c>
      <c r="V17" s="374">
        <f>COUNTIF(SPED!C13:W13,"Y")/COUNT(SPED!C13:W13)</f>
        <v>0.2857142857142857</v>
      </c>
      <c r="W17" s="686"/>
      <c r="X17" s="328"/>
      <c r="Y17" s="577"/>
      <c r="Z17" s="82"/>
      <c r="AA17" s="665"/>
      <c r="AB17" s="429"/>
      <c r="AC17" s="481" t="s">
        <v>297</v>
      </c>
      <c r="AD17" s="426">
        <f>J52</f>
        <v>0</v>
      </c>
      <c r="AE17" s="460"/>
      <c r="AF17" s="647"/>
      <c r="AG17" s="647"/>
      <c r="AH17" s="647"/>
      <c r="AI17" s="647"/>
      <c r="AJ17" s="647"/>
      <c r="AK17" s="647"/>
      <c r="AL17" s="647"/>
      <c r="AM17" s="647"/>
      <c r="AN17" s="647"/>
    </row>
    <row r="18" spans="1:40" ht="45" customHeight="1">
      <c r="A18" t="s">
        <v>85</v>
      </c>
      <c r="B18" s="303" t="s">
        <v>86</v>
      </c>
      <c r="C18" s="373">
        <f>COUNT(EdClasses!C14:FE14)/COUNT(EdClasses!$C$4:$FE$4)</f>
        <v>0.47169811320754718</v>
      </c>
      <c r="D18" s="86">
        <f>COUNT(SEC!B14:FD14)/COUNT(SEC!$C$4:$FE$4)</f>
        <v>0.52941176470588236</v>
      </c>
      <c r="E18" s="487">
        <f>COUNT(MID!C14:FE14)/COUNT(MID!$C$4:$FE$4)</f>
        <v>0.45454545454545453</v>
      </c>
      <c r="F18" s="188">
        <f>COUNT(ELEM!C14:FE14)/COUNT(ELEM!$C$4:$FE$4)</f>
        <v>0.5</v>
      </c>
      <c r="G18" s="492">
        <f>COUNT(ECE!C14:FE14)/COUNT(ECE!$C$4:$FE$4)</f>
        <v>0.45161290322580644</v>
      </c>
      <c r="H18" s="374">
        <f>COUNT(SPED!C14:FE14)/COUNT(SPED!$C$4:$FE$4)</f>
        <v>0.8571428571428571</v>
      </c>
      <c r="I18" s="686">
        <f>COUNT(LTD!C14:FE14)/COUNT(LTD!$C$4:$FE$4)</f>
        <v>0</v>
      </c>
      <c r="J18" s="537">
        <f>(SUM(EdClasses!C14:FE14)*COUNT(EdClasses!$C$4:$FE$4))/1000</f>
        <v>4.452</v>
      </c>
      <c r="K18" s="477">
        <f>(SUM(SEC!C14:BA14)*COUNT(SEC!$C$4:$BA$4))/1000</f>
        <v>0.52700000000000002</v>
      </c>
      <c r="L18" s="393">
        <f>(SUM(MID!C14:BP14)*COUNT(MID!$C$4:$FE$4))/1000</f>
        <v>0.79200000000000004</v>
      </c>
      <c r="M18" s="325">
        <f>(SUM(ELEM!C14:BP14)*COUNT(ELEM!$C$4:$FE$4))/1000</f>
        <v>0.79200000000000004</v>
      </c>
      <c r="N18" s="681">
        <f>(SUM(ECE!C14:CQ14)*COUNT(ECE!$C$4:$FE$4))/1000</f>
        <v>1.395</v>
      </c>
      <c r="O18" s="113">
        <f>(SUM(SPED!C14:W14)*COUNT(SPED!$C$4:$FE$4))/1000</f>
        <v>0.14000000000000001</v>
      </c>
      <c r="P18" s="173">
        <f>(SUM(LTD!C14:N14)*COUNT(LTD!$C$4:$FE$4))/1000</f>
        <v>0</v>
      </c>
      <c r="Q18" s="373">
        <f>COUNTIF(EdClasses!C14:FE14,"Y")/COUNT(EdClasses!C14:FE14)</f>
        <v>0.8</v>
      </c>
      <c r="R18" s="86">
        <f>COUNTIF(SEC!C14:BA14,"Y")/COUNT(SEC!C14:BA14)</f>
        <v>0.88888888888888884</v>
      </c>
      <c r="S18" s="487">
        <f>COUNTIF(MID!C14:BP14,"Y")/COUNT(MID!C14:BP14)</f>
        <v>0.7</v>
      </c>
      <c r="T18" s="188">
        <f>COUNTIF(ELEM!C14:BP14,"Y")/COUNT(ELEM!C14:BP14)</f>
        <v>0.72727272727272729</v>
      </c>
      <c r="U18" s="492">
        <f>COUNTIF(ECE!C14:CQ14,"Y")/COUNT(ECE!C14:CQ14)</f>
        <v>0.7142857142857143</v>
      </c>
      <c r="V18" s="374">
        <f>COUNTIF(SPED!C14:W14,"Y")/COUNT(SPED!C14:W14)</f>
        <v>0.83333333333333337</v>
      </c>
      <c r="W18" s="686"/>
      <c r="X18" s="328"/>
      <c r="Y18" s="577"/>
      <c r="Z18" s="688" t="s">
        <v>298</v>
      </c>
      <c r="AA18" s="481">
        <f>J67</f>
        <v>0</v>
      </c>
      <c r="AB18" s="376"/>
      <c r="AC18" s="251" t="s">
        <v>299</v>
      </c>
      <c r="AD18" s="119">
        <f>J60</f>
        <v>0</v>
      </c>
      <c r="AE18" s="525"/>
      <c r="AF18" s="152"/>
      <c r="AG18" s="152"/>
      <c r="AH18" s="152"/>
      <c r="AI18" s="152"/>
      <c r="AJ18" s="152"/>
      <c r="AK18" s="152"/>
      <c r="AL18" s="152"/>
      <c r="AM18" s="152"/>
      <c r="AN18" s="152"/>
    </row>
    <row r="19" spans="1:40" ht="45" customHeight="1">
      <c r="A19" t="s">
        <v>88</v>
      </c>
      <c r="B19" s="303" t="s">
        <v>89</v>
      </c>
      <c r="C19" s="373">
        <f>COUNT(EdClasses!C15:FE15)/COUNT(EdClasses!$C$4:$FE$4)</f>
        <v>0.50943396226415094</v>
      </c>
      <c r="D19" s="86">
        <f>COUNT(SEC!B15:FD15)/COUNT(SEC!$C$4:$FE$4)</f>
        <v>0.47058823529411764</v>
      </c>
      <c r="E19" s="487">
        <f>COUNT(MID!C15:FE15)/COUNT(MID!$C$4:$FE$4)</f>
        <v>0.45454545454545453</v>
      </c>
      <c r="F19" s="188">
        <f>COUNT(ELEM!C15:FE15)/COUNT(ELEM!$C$4:$FE$4)</f>
        <v>0.45454545454545453</v>
      </c>
      <c r="G19" s="492">
        <f>COUNT(ECE!C15:FE15)/COUNT(ECE!$C$4:$FE$4)</f>
        <v>0.45161290322580644</v>
      </c>
      <c r="H19" s="374">
        <f>COUNT(SPED!C15:FE15)/COUNT(SPED!$C$4:$FE$4)</f>
        <v>0.8571428571428571</v>
      </c>
      <c r="I19" s="686">
        <f>COUNT(LTD!C15:FE15)/COUNT(LTD!$C$4:$FE$4)</f>
        <v>0.25</v>
      </c>
      <c r="J19" s="537">
        <f>(SUM(EdClasses!C15:FE15)*COUNT(EdClasses!$C$4:$FE$4))/1000</f>
        <v>4.6639999999999997</v>
      </c>
      <c r="K19" s="477">
        <f>(SUM(SEC!C15:BA15)*COUNT(SEC!$C$4:$BA$4))/1000</f>
        <v>0.45900000000000002</v>
      </c>
      <c r="L19" s="393">
        <f>(SUM(MID!C15:BP15)*COUNT(MID!$C$4:$FE$4))/1000</f>
        <v>0.77</v>
      </c>
      <c r="M19" s="325">
        <f>(SUM(ELEM!C15:BP15)*COUNT(ELEM!$C$4:$FE$4))/1000</f>
        <v>0.66</v>
      </c>
      <c r="N19" s="681">
        <f>(SUM(ECE!C15:CQ15)*COUNT(ECE!$C$4:$FE$4))/1000</f>
        <v>1.3640000000000001</v>
      </c>
      <c r="O19" s="113">
        <f>(SUM(SPED!C15:W15)*COUNT(SPED!$C$4:$FE$4))/1000</f>
        <v>0.11899999999999999</v>
      </c>
      <c r="P19" s="173">
        <f>(SUM(LTD!C15:N15)*COUNT(LTD!$C$4:$FE$4))/1000</f>
        <v>1.2E-2</v>
      </c>
      <c r="Q19" s="373">
        <f>COUNTIF(EdClasses!C15:FE15,"Y")/COUNT(EdClasses!C15:FE15)</f>
        <v>0.51851851851851849</v>
      </c>
      <c r="R19" s="86">
        <f>COUNTIF(SEC!C15:BA15,"Y")/COUNT(SEC!C15:BA15)</f>
        <v>0.5</v>
      </c>
      <c r="S19" s="487">
        <f>COUNTIF(MID!C15:BP15,"Y")/COUNT(MID!C15:BP15)</f>
        <v>0.5</v>
      </c>
      <c r="T19" s="188">
        <f>COUNTIF(ELEM!C15:BP15,"Y")/COUNT(ELEM!C15:BP15)</f>
        <v>0.5</v>
      </c>
      <c r="U19" s="492">
        <f>COUNTIF(ECE!C15:CQ15,"Y")/COUNT(ECE!C15:CQ15)</f>
        <v>0.5</v>
      </c>
      <c r="V19" s="374">
        <f>COUNTIF(SPED!C15:W15,"Y")/COUNT(SPED!C15:W15)</f>
        <v>0.5</v>
      </c>
      <c r="W19" s="686">
        <f>COUNTIF(LTD!C15:N15,"Y")/COUNT(LTD!C15:N15)</f>
        <v>1</v>
      </c>
      <c r="X19" s="328"/>
      <c r="Y19" s="466"/>
      <c r="Z19" s="688" t="s">
        <v>300</v>
      </c>
      <c r="AA19" s="481">
        <f>J72</f>
        <v>0</v>
      </c>
      <c r="AB19" s="376"/>
      <c r="AC19" s="251"/>
      <c r="AD19" s="119"/>
      <c r="AE19" s="525"/>
      <c r="AF19" s="152"/>
      <c r="AG19" s="152"/>
      <c r="AH19" s="152"/>
      <c r="AI19" s="152"/>
      <c r="AJ19" s="152"/>
      <c r="AK19" s="152"/>
      <c r="AL19" s="152"/>
      <c r="AM19" s="152"/>
      <c r="AN19" s="152"/>
    </row>
    <row r="20" spans="1:40" ht="45" customHeight="1">
      <c r="A20" t="s">
        <v>90</v>
      </c>
      <c r="B20" s="354" t="s">
        <v>91</v>
      </c>
      <c r="C20" s="373">
        <f>COUNT(EdClasses!C16:FE16)/COUNTA(EdClasses!$C$4:$FE$4, "x")</f>
        <v>0.55555555555555558</v>
      </c>
      <c r="D20" s="86">
        <f>COUNT(SEC!B16:FD16)/COUNT(SEC!$C$4:$FE$4)</f>
        <v>0.47058823529411764</v>
      </c>
      <c r="E20" s="487">
        <f>COUNT(MID!C16:FE16)/COUNT(MID!$C$4:$FE$4)</f>
        <v>0.45454545454545453</v>
      </c>
      <c r="F20" s="188">
        <f>COUNT(ELEM!C16:FE16)/COUNT(ELEM!$C$4:$FE$4)</f>
        <v>0.5</v>
      </c>
      <c r="G20" s="492">
        <f>COUNT(ECE!C16:FE16)/COUNT(ECE!$C$4:$FE$4)</f>
        <v>0.4838709677419355</v>
      </c>
      <c r="H20" s="374">
        <f>COUNT(SPED!C16:FE16)/COUNT(SPED!$C$4:$FE$4)</f>
        <v>1</v>
      </c>
      <c r="I20" s="686">
        <f>COUNT(LTD!C16:FE16)/COUNT(LTD!$C$4:$FE$4)</f>
        <v>0.5</v>
      </c>
      <c r="J20" s="537">
        <f>(SUM(EdClasses!C16:FE16)*COUNT(EdClasses!$C$4:$FE$4))/1000</f>
        <v>3.9220000000000002</v>
      </c>
      <c r="K20" s="477">
        <f>(SUM(SEC!C16:BA16)*COUNT(SEC!$C$4:$BA$4))/1000</f>
        <v>0.42499999999999999</v>
      </c>
      <c r="L20" s="393">
        <f>(SUM(MID!C16:BP16)*COUNT(MID!$C$4:$FE$4))/1000</f>
        <v>0.63800000000000001</v>
      </c>
      <c r="M20" s="325">
        <f>(SUM(ELEM!C16:BP16)*COUNT(ELEM!$C$4:$FE$4))/1000</f>
        <v>0.52800000000000002</v>
      </c>
      <c r="N20" s="681">
        <f>(SUM(ECE!C16:CQ16)*COUNT(ECE!$C$4:$FE$4))/1000</f>
        <v>1.085</v>
      </c>
      <c r="O20" s="113">
        <f>(SUM(SPED!C16:W16)*COUNT(SPED!$C$4:$FE$4))/1000</f>
        <v>7.6999999999999999E-2</v>
      </c>
      <c r="P20" s="173">
        <f>(SUM(LTD!C16:N16)*COUNT(LTD!$C$4:$FE$4))/1000</f>
        <v>2.4E-2</v>
      </c>
      <c r="Q20" s="373">
        <f>COUNTIF(EdClasses!C16:FE16,"Y")/COUNT(EdClasses!C16:FE16)</f>
        <v>0.56666666666666665</v>
      </c>
      <c r="R20" s="86">
        <f>COUNTIF(SEC!C16:BA16,"Y")/COUNT(SEC!C16:BA16)</f>
        <v>0.875</v>
      </c>
      <c r="S20" s="487">
        <f>COUNTIF(MID!C16:BP16,"Y")/COUNT(MID!C16:BP16)</f>
        <v>0.7</v>
      </c>
      <c r="T20" s="188">
        <f>COUNTIF(ELEM!C16:BP16,"Y")/COUNT(ELEM!C16:BP16)</f>
        <v>0.36363636363636365</v>
      </c>
      <c r="U20" s="492">
        <f>COUNTIF(ECE!C16:CQ16,"Y")/COUNT(ECE!C16:CQ16)</f>
        <v>0.6</v>
      </c>
      <c r="V20" s="374">
        <f>COUNTIF(SPED!C16:W16,"Y")/COUNT(SPED!C16:W16)</f>
        <v>0.14285714285714285</v>
      </c>
      <c r="W20" s="686">
        <f>COUNTIF(LTD!C16:N16,"Y")/COUNT(LTD!C16:N16)</f>
        <v>1</v>
      </c>
      <c r="X20" s="328"/>
      <c r="Y20" s="466"/>
      <c r="Z20" s="688" t="s">
        <v>301</v>
      </c>
      <c r="AA20" s="481">
        <f>J90</f>
        <v>0</v>
      </c>
      <c r="AB20" s="376"/>
      <c r="AC20" s="251" t="s">
        <v>302</v>
      </c>
      <c r="AD20" s="119">
        <f>J67</f>
        <v>0</v>
      </c>
      <c r="AE20" s="525"/>
      <c r="AF20" s="152"/>
      <c r="AG20" s="152"/>
      <c r="AH20" s="152"/>
      <c r="AI20" s="152"/>
      <c r="AJ20" s="152"/>
      <c r="AK20" s="152"/>
      <c r="AL20" s="152"/>
      <c r="AM20" s="152"/>
      <c r="AN20" s="152"/>
    </row>
    <row r="21" spans="1:40" ht="45" customHeight="1">
      <c r="A21" t="s">
        <v>93</v>
      </c>
      <c r="B21" s="354" t="s">
        <v>94</v>
      </c>
      <c r="C21" s="373">
        <f>COUNT(EdClasses!C17:FE17)/COUNT(EdClasses!$C$4:$FE$4)</f>
        <v>0.62264150943396224</v>
      </c>
      <c r="D21" s="86">
        <f>COUNT(SEC!B17:FD17)/COUNT(SEC!$C$4:$FE$4)</f>
        <v>0.58823529411764708</v>
      </c>
      <c r="E21" s="487">
        <f>COUNT(MID!C17:FE17)/COUNT(MID!$C$4:$FE$4)</f>
        <v>0.59090909090909094</v>
      </c>
      <c r="F21" s="188">
        <f>COUNT(ELEM!C17:FE17)/COUNT(ELEM!$C$4:$FE$4)</f>
        <v>0.54545454545454541</v>
      </c>
      <c r="G21" s="492">
        <f>COUNT(ECE!C17:FE17)/COUNT(ECE!$C$4:$FE$4)</f>
        <v>0.54838709677419351</v>
      </c>
      <c r="H21" s="374">
        <f>COUNT(SPED!C17:FE17)/COUNT(SPED!$C$4:$FE$4)</f>
        <v>0.7142857142857143</v>
      </c>
      <c r="I21" s="686">
        <f>COUNT(LTD!C17:FE17)/COUNT(LTD!$C$4:$FE$4)</f>
        <v>0.75</v>
      </c>
      <c r="J21" s="537">
        <f>(SUM(EdClasses!C17:FE17)*COUNTA(EdClasses!$C$4:$FE$4))/1000</f>
        <v>6.89</v>
      </c>
      <c r="K21" s="477">
        <f>(SUM(SEC!C17:BA17)*COUNT(SEC!$C$4:$BA$4))/1000</f>
        <v>0.69699999999999995</v>
      </c>
      <c r="L21" s="393">
        <f>(SUM(MID!C17:BP17)*COUNT(MID!$C$4:$FE$4))/1000</f>
        <v>1.1879999999999999</v>
      </c>
      <c r="M21" s="325">
        <f>(SUM(ELEM!C17:BP17)*COUNT(ELEM!$C$4:$FE$4))/1000</f>
        <v>1.0780000000000001</v>
      </c>
      <c r="N21" s="681">
        <f>(SUM(ECE!C17:CQ17)*COUNT(ECE!$C$4:$FE$4))/1000</f>
        <v>2.1389999999999998</v>
      </c>
      <c r="O21" s="113">
        <f>(SUM(SPED!C17:W17)*COUNT(SPED!$C$4:$FE$4))/1000</f>
        <v>0.14000000000000001</v>
      </c>
      <c r="P21" s="173">
        <f>(SUM(LTD!C17:N17)*COUNT(LTD!$C$4:$FE$4))/1000</f>
        <v>0.02</v>
      </c>
      <c r="Q21" s="373">
        <f>COUNTIF(EdClasses!C17:FE17,"Y")/COUNT(EdClasses!C17:FE17)</f>
        <v>0.78787878787878785</v>
      </c>
      <c r="R21" s="86">
        <f>COUNTIF(SEC!C17:BA17,"Y")/COUNT(SEC!C17:BA17)</f>
        <v>0.9</v>
      </c>
      <c r="S21" s="487">
        <f>COUNTIF(MID!C17:BP17,"Y")/COUNT(MID!C17:BP17)</f>
        <v>0.84615384615384615</v>
      </c>
      <c r="T21" s="188">
        <f>COUNTIF(ELEM!C17:BP17,"Y")/COUNT(ELEM!C17:BP17)</f>
        <v>0.91666666666666663</v>
      </c>
      <c r="U21" s="492">
        <f>COUNTIF(ECE!C17:CQ17,"Y")/COUNT(ECE!C17:CQ17)</f>
        <v>0.82352941176470584</v>
      </c>
      <c r="V21" s="374">
        <f>COUNTIF(SPED!C17:W17,"Y")/COUNT(SPED!C17:W17)</f>
        <v>0.8</v>
      </c>
      <c r="W21" s="686">
        <f>COUNTIF(LTD!C17:N17,"Y")/COUNT(LTD!C17:N17)</f>
        <v>0.33333333333333331</v>
      </c>
      <c r="X21" s="328"/>
      <c r="Y21" s="466"/>
      <c r="Z21" s="82"/>
      <c r="AA21" s="665"/>
      <c r="AB21" s="376"/>
      <c r="AC21" s="251"/>
      <c r="AD21" s="119"/>
      <c r="AE21" s="525"/>
      <c r="AF21" s="152"/>
      <c r="AG21" s="152"/>
      <c r="AH21" s="152"/>
      <c r="AI21" s="152"/>
      <c r="AJ21" s="152"/>
      <c r="AK21" s="152"/>
      <c r="AL21" s="152"/>
      <c r="AM21" s="152"/>
      <c r="AN21" s="152"/>
    </row>
    <row r="22" spans="1:40" ht="37.5" customHeight="1">
      <c r="A22" s="266"/>
      <c r="B22" s="218" t="s">
        <v>303</v>
      </c>
      <c r="C22" s="515"/>
      <c r="D22" s="109"/>
      <c r="E22" s="109"/>
      <c r="F22" s="109"/>
      <c r="G22" s="109"/>
      <c r="H22" s="515"/>
      <c r="I22" s="313"/>
      <c r="J22" s="11"/>
      <c r="K22" s="555"/>
      <c r="L22" s="555"/>
      <c r="M22" s="555"/>
      <c r="N22" s="555"/>
      <c r="O22" s="437"/>
      <c r="P22" s="437"/>
      <c r="Q22" s="109"/>
      <c r="R22" s="109"/>
      <c r="S22" s="109"/>
      <c r="T22" s="109"/>
      <c r="U22" s="109"/>
      <c r="V22" s="515"/>
      <c r="W22" s="227"/>
      <c r="X22" s="159"/>
      <c r="Y22" s="466"/>
      <c r="Z22" s="688" t="s">
        <v>304</v>
      </c>
      <c r="AA22" s="481">
        <f>J99</f>
        <v>0</v>
      </c>
      <c r="AB22" s="376"/>
      <c r="AC22" s="251" t="s">
        <v>305</v>
      </c>
      <c r="AD22" s="119">
        <f>J73</f>
        <v>0</v>
      </c>
      <c r="AE22" s="525"/>
      <c r="AF22" s="152"/>
      <c r="AG22" s="152"/>
      <c r="AH22" s="152"/>
      <c r="AI22" s="152"/>
      <c r="AJ22" s="152"/>
      <c r="AK22" s="152"/>
      <c r="AL22" s="152"/>
      <c r="AM22" s="152"/>
      <c r="AN22" s="152"/>
    </row>
    <row r="23" spans="1:40" ht="37.5" customHeight="1">
      <c r="A23" s="375"/>
      <c r="B23" s="583" t="s">
        <v>96</v>
      </c>
      <c r="C23" s="660"/>
      <c r="D23" s="338"/>
      <c r="E23" s="338"/>
      <c r="F23" s="338"/>
      <c r="G23" s="338"/>
      <c r="H23" s="660"/>
      <c r="I23" s="353"/>
      <c r="J23" s="721"/>
      <c r="K23" s="402"/>
      <c r="L23" s="402"/>
      <c r="M23" s="402"/>
      <c r="N23" s="402"/>
      <c r="O23" s="683"/>
      <c r="P23" s="683"/>
      <c r="Q23" s="338"/>
      <c r="R23" s="338"/>
      <c r="S23" s="338"/>
      <c r="T23" s="338"/>
      <c r="U23" s="338"/>
      <c r="V23" s="660"/>
      <c r="W23" s="513"/>
      <c r="X23" s="72"/>
      <c r="Y23" s="466"/>
      <c r="Z23" s="688" t="s">
        <v>306</v>
      </c>
      <c r="AA23" s="481">
        <f>J103</f>
        <v>0</v>
      </c>
      <c r="AB23" s="376"/>
      <c r="AC23" s="251" t="s">
        <v>307</v>
      </c>
      <c r="AD23" s="119">
        <f>J81</f>
        <v>0</v>
      </c>
      <c r="AE23" s="525"/>
      <c r="AF23" s="152"/>
      <c r="AG23" s="152"/>
      <c r="AH23" s="152"/>
      <c r="AI23" s="152"/>
      <c r="AJ23" s="152"/>
      <c r="AK23" s="152"/>
      <c r="AL23" s="152"/>
      <c r="AM23" s="152"/>
      <c r="AN23" s="152"/>
    </row>
    <row r="24" spans="1:40" ht="45" customHeight="1">
      <c r="A24" t="s">
        <v>97</v>
      </c>
      <c r="B24" s="354" t="s">
        <v>98</v>
      </c>
      <c r="C24" s="373">
        <f>COUNT(EdClasses!C20:FE20)/COUNT(EdClasses!$C$4:$FE$4)</f>
        <v>0.58490566037735847</v>
      </c>
      <c r="D24" s="86">
        <f>COUNT(SEC!B20:FD20)/COUNT(SEC!$C$4:$FE$4)</f>
        <v>0.58823529411764708</v>
      </c>
      <c r="E24" s="487">
        <f>COUNT(MID!C20:FE20)/COUNT(MID!$C$4:$FE$4)</f>
        <v>0.5</v>
      </c>
      <c r="F24" s="188">
        <f>COUNT(ELEM!C20:FE20)/COUNT(ELEM!$C$4:$FE$4)</f>
        <v>0.63636363636363635</v>
      </c>
      <c r="G24" s="492">
        <f>COUNT(ECE!C20:FE20)/COUNT(ECE!$C$4:$FE$4)</f>
        <v>0.61290322580645162</v>
      </c>
      <c r="H24" s="374">
        <f>COUNT(SPED!C20:FE20)/COUNT(SPED!$C$4:$FE$4)</f>
        <v>0.8571428571428571</v>
      </c>
      <c r="I24" s="686">
        <f>COUNT(LTD!C20:FE20)/COUNT(LTD!$C$4:$FE$4)</f>
        <v>0.25</v>
      </c>
      <c r="J24" s="537">
        <f>(SUM(EdClasses!C20:FE20)*COUNT(EdClasses!$C$4:$FE$4))/1000</f>
        <v>6.6779999999999999</v>
      </c>
      <c r="K24" s="477">
        <f>(SUM(SEC!C20:BA20)*COUNT(SEC!$C$4:$BA$4))/1000</f>
        <v>0.71399999999999997</v>
      </c>
      <c r="L24" s="393">
        <f>(SUM(MID!C20:BP20)*COUNT(MID!$C$4:$FE$4))/1000</f>
        <v>0.99</v>
      </c>
      <c r="M24" s="325">
        <f>(SUM(ELEM!C20:BP20)*COUNT(ELEM!$C$4:$FE$4))/1000</f>
        <v>1.232</v>
      </c>
      <c r="N24" s="681">
        <f>(SUM(ECE!C20:CQ20)*COUNT(ECE!$C$4:$FE$4))/1000</f>
        <v>2.3250000000000002</v>
      </c>
      <c r="O24" s="113">
        <f>(SUM(SPED!C20:W20)*COUNT(SPED!$C$4:$FE$4))/1000</f>
        <v>0.17499999999999999</v>
      </c>
      <c r="P24" s="173">
        <f>(SUM(LTD!C20:N20)*COUNT(LTD!$C$4:$FE$4))/1000</f>
        <v>1.2E-2</v>
      </c>
      <c r="Q24" s="373">
        <f>COUNTIF(EdClasses!C20:FE20,"Y")/COUNT(EdClasses!C20:FE20)</f>
        <v>0.83870967741935487</v>
      </c>
      <c r="R24" s="86">
        <f>COUNTIF(SEC!C20:BA20,"Y")/COUNT(SEC!C20:BA20)</f>
        <v>1</v>
      </c>
      <c r="S24" s="487">
        <f>COUNTIF(MID!C20:BP20,"Y")/COUNT(MID!C20:BP20)</f>
        <v>1</v>
      </c>
      <c r="T24" s="188">
        <f>COUNTIF(ELEM!C20:BP20,"Y")/COUNT(ELEM!C20:BP20)</f>
        <v>0.8571428571428571</v>
      </c>
      <c r="U24" s="492">
        <f>COUNTIF(ECE!C20:CQ20,"Y")/COUNT(ECE!C20:CQ20)</f>
        <v>0.78947368421052633</v>
      </c>
      <c r="V24" s="374">
        <f>COUNTIF(SPED!C20:W20,"Y")/COUNT(SPED!C20:W20)</f>
        <v>0.83333333333333337</v>
      </c>
      <c r="W24" s="686">
        <f>COUNTIF(LTD!C20:N20,"Y")/COUNT(LTD!C20:N20)</f>
        <v>1</v>
      </c>
      <c r="X24" s="328"/>
      <c r="Y24" s="466"/>
      <c r="Z24" s="688" t="s">
        <v>308</v>
      </c>
      <c r="AA24" s="481">
        <f>J108</f>
        <v>0</v>
      </c>
      <c r="AB24" s="376"/>
      <c r="AC24" s="251" t="s">
        <v>309</v>
      </c>
      <c r="AD24" s="119">
        <f>J86</f>
        <v>0</v>
      </c>
      <c r="AE24" s="525"/>
      <c r="AF24" s="152"/>
      <c r="AG24" s="152"/>
      <c r="AH24" s="152"/>
      <c r="AI24" s="152"/>
      <c r="AJ24" s="152"/>
      <c r="AK24" s="152"/>
      <c r="AL24" s="152"/>
      <c r="AM24" s="152"/>
      <c r="AN24" s="152"/>
    </row>
    <row r="25" spans="1:40" ht="45" customHeight="1">
      <c r="A25" t="s">
        <v>100</v>
      </c>
      <c r="B25" s="354" t="s">
        <v>101</v>
      </c>
      <c r="C25" s="373">
        <f>COUNT(EdClasses!C21:FE21)/COUNT(EdClasses!$C$4:$FE$4)</f>
        <v>0.58490566037735847</v>
      </c>
      <c r="D25" s="86">
        <f>COUNT(SEC!B21:FD21)/COUNT(SEC!$C$4:$FE$4)</f>
        <v>0.70588235294117652</v>
      </c>
      <c r="E25" s="487">
        <f>COUNT(MID!C21:FE21)/COUNT(MID!$C$4:$FE$4)</f>
        <v>0.59090909090909094</v>
      </c>
      <c r="F25" s="188">
        <f>COUNT(ELEM!C21:FE21)/COUNT(ELEM!$C$4:$FE$4)</f>
        <v>0.63636363636363635</v>
      </c>
      <c r="G25" s="492">
        <f>COUNT(ECE!C21:FE21)/COUNT(ECE!$C$4:$FE$4)</f>
        <v>0.61290322580645162</v>
      </c>
      <c r="H25" s="374">
        <f>COUNT(SPED!C21:FE21)/COUNT(SPED!$C$4:$FE$4)</f>
        <v>0.8571428571428571</v>
      </c>
      <c r="I25" s="686">
        <f>COUNT(LTD!C21:FE21)/COUNT(LTD!$C$4:$FE$4)</f>
        <v>0.25</v>
      </c>
      <c r="J25" s="537">
        <f>(SUM(EdClasses!C21:FE21)*COUNT(EdClasses!$C$4:$FE$4))/1000</f>
        <v>6.0419999999999998</v>
      </c>
      <c r="K25" s="477">
        <f>(SUM(SEC!C21:BA21)*COUNT(SEC!$C$4:$BA$4))/1000</f>
        <v>0.76500000000000001</v>
      </c>
      <c r="L25" s="393">
        <f>(SUM(MID!C21:BP21)*COUNT(MID!$C$4:$FE$4))/1000</f>
        <v>1.1439999999999999</v>
      </c>
      <c r="M25" s="325">
        <f>(SUM(ELEM!C21:BP21)*COUNT(ELEM!$C$4:$FE$4))/1000</f>
        <v>1.1879999999999999</v>
      </c>
      <c r="N25" s="681">
        <f>(SUM(ECE!C21:CQ21)*COUNT(ECE!$C$4:$FE$4))/1000</f>
        <v>2.2320000000000002</v>
      </c>
      <c r="O25" s="113">
        <f>(SUM(SPED!C21:W21)*COUNT(SPED!$C$4:$FE$4))/1000</f>
        <v>0.126</v>
      </c>
      <c r="P25" s="173">
        <f>(SUM(LTD!C21:N21)*COUNT(LTD!$C$4:$FE$4))/1000</f>
        <v>1.2E-2</v>
      </c>
      <c r="Q25" s="373">
        <f>COUNTIF(EdClasses!C21:FE21,"Y")/COUNT(EdClasses!C21:FE21)</f>
        <v>0.70967741935483875</v>
      </c>
      <c r="R25" s="86">
        <f>COUNTIF(SEC!C21:BA21,"Y")/COUNT(SEC!C21:BA21)</f>
        <v>0.75</v>
      </c>
      <c r="S25" s="487">
        <f>COUNTIF(MID!C21:BP21,"Y")/COUNT(MID!C21:BP21)</f>
        <v>0.69230769230769229</v>
      </c>
      <c r="T25" s="188">
        <f>COUNTIF(ELEM!C21:BP21,"Y")/COUNT(ELEM!C21:BP21)</f>
        <v>0.7142857142857143</v>
      </c>
      <c r="U25" s="492">
        <f>COUNTIF(ECE!C21:CQ21,"Y")/COUNT(ECE!C21:CQ21)</f>
        <v>0.63157894736842102</v>
      </c>
      <c r="V25" s="374">
        <f>COUNTIF(SPED!C21:W21,"Y")/COUNT(SPED!C21:W21)</f>
        <v>0.83333333333333337</v>
      </c>
      <c r="W25" s="686">
        <f>COUNTIF(LTD!C21:N21,"Y")/COUNT(LTD!C21:N21)</f>
        <v>1</v>
      </c>
      <c r="X25" s="328"/>
      <c r="Y25" s="466"/>
      <c r="Z25" s="147"/>
      <c r="AA25" s="376"/>
      <c r="AB25" s="376"/>
      <c r="AC25" s="251"/>
      <c r="AD25" s="119"/>
      <c r="AE25" s="525"/>
      <c r="AF25" s="152"/>
      <c r="AG25" s="152"/>
      <c r="AH25" s="152"/>
      <c r="AI25" s="152"/>
      <c r="AJ25" s="152"/>
      <c r="AK25" s="152"/>
      <c r="AL25" s="152"/>
      <c r="AM25" s="152"/>
      <c r="AN25" s="152"/>
    </row>
    <row r="26" spans="1:40" ht="45" customHeight="1">
      <c r="A26" t="s">
        <v>102</v>
      </c>
      <c r="B26" s="303" t="s">
        <v>103</v>
      </c>
      <c r="C26" s="373">
        <f>COUNT(EdClasses!C22:FE22)/COUNT(EdClasses!$C$4:$FE$4)</f>
        <v>0.58490566037735847</v>
      </c>
      <c r="D26" s="86">
        <f>COUNT(SEC!B22:FD22)/COUNT(SEC!$C$4:$FE$4)</f>
        <v>0.6470588235294118</v>
      </c>
      <c r="E26" s="487">
        <f>COUNT(MID!C22:FE22)/COUNT(MID!$C$4:$FE$4)</f>
        <v>0.54545454545454541</v>
      </c>
      <c r="F26" s="188">
        <f>COUNT(ELEM!C22:FE22)/COUNT(ELEM!$C$4:$FE$4)</f>
        <v>0.63636363636363635</v>
      </c>
      <c r="G26" s="492">
        <f>COUNT(ECE!C22:FE22)/COUNT(ECE!$C$4:$FE$4)</f>
        <v>0.61290322580645162</v>
      </c>
      <c r="H26" s="374">
        <f>COUNT(SPED!C22:FE22)/COUNT(SPED!$C$4:$FE$4)</f>
        <v>0.7142857142857143</v>
      </c>
      <c r="I26" s="686">
        <f>COUNT(LTD!C22:FE22)/COUNT(LTD!$C$4:$FE$4)</f>
        <v>0.25</v>
      </c>
      <c r="J26" s="537">
        <f>(SUM(EdClasses!C22:FE22)*COUNTA(EdClasses!$C$4:$FE$4))/1000</f>
        <v>5.7770000000000001</v>
      </c>
      <c r="K26" s="477">
        <f>(SUM(SEC!C22:BA22)*COUNT(SEC!$C$4:$BA$4))/1000</f>
        <v>0.64600000000000002</v>
      </c>
      <c r="L26" s="393">
        <f>(SUM(MID!C22:BP22)*COUNT(MID!$C$4:$FE$4))/1000</f>
        <v>0.90200000000000002</v>
      </c>
      <c r="M26" s="325">
        <f>(SUM(ELEM!C22:BP22)*COUNT(ELEM!$C$4:$FE$4))/1000</f>
        <v>1.034</v>
      </c>
      <c r="N26" s="681">
        <f>(SUM(ECE!C22:CQ22)*COUNT(ECE!$C$4:$FE$4))/1000</f>
        <v>1.984</v>
      </c>
      <c r="O26" s="113">
        <f>(SUM(SPED!C22:W22)*COUNT(SPED!$C$4:$FE$4))/1000</f>
        <v>0.14000000000000001</v>
      </c>
      <c r="P26" s="173">
        <f>(SUM(LTD!C22:N22)*COUNT(LTD!$C$4:$FE$4))/1000</f>
        <v>1.2E-2</v>
      </c>
      <c r="Q26" s="373">
        <f>COUNTIF(EdClasses!C22:FE22,"Y")/COUNT(EdClasses!C22:FE22)</f>
        <v>0.4838709677419355</v>
      </c>
      <c r="R26" s="86">
        <f>COUNTIF(SEC!C22:BA22,"Y")/COUNT(SEC!C22:BA22)</f>
        <v>0.54545454545454541</v>
      </c>
      <c r="S26" s="487">
        <f>COUNTIF(MID!C22:BP22,"Y")/COUNT(MID!C22:BP22)</f>
        <v>0.58333333333333337</v>
      </c>
      <c r="T26" s="188">
        <f>COUNTIF(ELEM!C22:BP22,"Y")/COUNT(ELEM!C22:BP22)</f>
        <v>0.5</v>
      </c>
      <c r="U26" s="492">
        <f>COUNTIF(ECE!C22:CQ22,"Y")/COUNT(ECE!C22:CQ22)</f>
        <v>0.42105263157894735</v>
      </c>
      <c r="V26" s="374">
        <f>COUNTIF(SPED!C22:W22,"Y")/COUNT(SPED!C22:W22)</f>
        <v>0.6</v>
      </c>
      <c r="W26" s="686">
        <f>COUNTIF(LTD!C22:N22,"Y")/COUNT(LTD!C22:N22)</f>
        <v>1</v>
      </c>
      <c r="X26" s="328"/>
      <c r="Y26" s="466"/>
      <c r="Z26" s="147"/>
      <c r="AA26" s="376"/>
      <c r="AB26" s="376"/>
      <c r="AC26" s="251" t="s">
        <v>310</v>
      </c>
      <c r="AD26" s="119">
        <f>J90</f>
        <v>0</v>
      </c>
      <c r="AE26" s="525"/>
      <c r="AF26" s="152"/>
      <c r="AG26" s="152"/>
      <c r="AH26" s="152"/>
      <c r="AI26" s="152"/>
      <c r="AJ26" s="152"/>
      <c r="AK26" s="152"/>
      <c r="AL26" s="152"/>
      <c r="AM26" s="152"/>
      <c r="AN26" s="152"/>
    </row>
    <row r="27" spans="1:40" ht="45" customHeight="1">
      <c r="A27" t="s">
        <v>104</v>
      </c>
      <c r="B27" s="303" t="s">
        <v>105</v>
      </c>
      <c r="C27" s="373">
        <f>COUNT(EdClasses!C23:FE23)/COUNT(EdClasses!$C$4:$FE$4)</f>
        <v>0.56603773584905659</v>
      </c>
      <c r="D27" s="86">
        <f>COUNT(SEC!B23:FD23)/COUNT(SEC!$C$4:$FE$4)</f>
        <v>0.58823529411764708</v>
      </c>
      <c r="E27" s="487">
        <f>COUNT(MID!C23:FE23)/COUNT(MID!$C$4:$FE$4)</f>
        <v>0.54545454545454541</v>
      </c>
      <c r="F27" s="188">
        <f>COUNT(ELEM!C23:FE23)/COUNT(ELEM!$C$4:$FE$4)</f>
        <v>0.54545454545454541</v>
      </c>
      <c r="G27" s="492">
        <f>COUNT(ECE!C23:FE23)/COUNT(ECE!$C$4:$FE$4)</f>
        <v>0.5161290322580645</v>
      </c>
      <c r="H27" s="374">
        <f>COUNT(SPED!C23:FE23)/COUNT(SPED!$C$4:$FE$4)</f>
        <v>0.8571428571428571</v>
      </c>
      <c r="I27" s="686">
        <f>COUNT(LTD!C23:FE23)/COUNT(LTD!$C$4:$FE$4)</f>
        <v>0.25</v>
      </c>
      <c r="J27" s="537">
        <f>(SUM(EdClasses!C23:FE23)*COUNT(EdClasses!$C$4:$FE$4))/1000</f>
        <v>5.883</v>
      </c>
      <c r="K27" s="477">
        <f>(SUM(SEC!C23:BA23)*COUNT(SEC!$C$4:$BA$4))/1000</f>
        <v>0.629</v>
      </c>
      <c r="L27" s="393">
        <f>(SUM(MID!C23:BP23)*COUNT(MID!$C$4:$FE$4))/1000</f>
        <v>1.0780000000000001</v>
      </c>
      <c r="M27" s="325">
        <f>(SUM(ELEM!C23:BP23)*COUNT(ELEM!$C$4:$FE$4))/1000</f>
        <v>0.88</v>
      </c>
      <c r="N27" s="681">
        <f>(SUM(ECE!C23:CQ23)*COUNT(ECE!$C$4:$FE$4))/1000</f>
        <v>1.736</v>
      </c>
      <c r="O27" s="113">
        <f>(SUM(SPED!C23:W23)*COUNT(SPED!$C$4:$FE$4))/1000</f>
        <v>0.14699999999999999</v>
      </c>
      <c r="P27" s="173">
        <f>(SUM(LTD!C23:N23)*COUNT(LTD!$C$4:$FE$4))/1000</f>
        <v>1.2E-2</v>
      </c>
      <c r="Q27" s="373">
        <f>COUNTIF(EdClasses!C23:FE23,"Y")/COUNT(EdClasses!C23:FE23)</f>
        <v>0.6333333333333333</v>
      </c>
      <c r="R27" s="86">
        <f>COUNTIF(SEC!C23:BA23,"Y")/COUNT(SEC!C23:BA23)</f>
        <v>0.8</v>
      </c>
      <c r="S27" s="487">
        <f>COUNTIF(MID!C23:BP23,"Y")/COUNT(MID!C23:BP23)</f>
        <v>0.75</v>
      </c>
      <c r="T27" s="188">
        <f>COUNTIF(ELEM!C23:BP23,"Y")/COUNT(ELEM!C23:BP23)</f>
        <v>0.58333333333333337</v>
      </c>
      <c r="U27" s="492">
        <f>COUNTIF(ECE!C23:CQ23,"Y")/COUNT(ECE!C23:CQ23)</f>
        <v>0.5625</v>
      </c>
      <c r="V27" s="374">
        <f>COUNTIF(SPED!C23:W23,"Y")/COUNT(SPED!C23:W23)</f>
        <v>0.5</v>
      </c>
      <c r="W27" s="686">
        <f>COUNTIF(LTD!C23:N23,"Y")/COUNT(LTD!C23:N23)</f>
        <v>1</v>
      </c>
      <c r="X27" s="328"/>
      <c r="Y27" s="466"/>
      <c r="Z27" s="147"/>
      <c r="AA27" s="376"/>
      <c r="AB27" s="376"/>
      <c r="AC27" s="251"/>
      <c r="AD27" s="119"/>
      <c r="AE27" s="525"/>
      <c r="AF27" s="152"/>
      <c r="AG27" s="152"/>
      <c r="AH27" s="152"/>
      <c r="AI27" s="152"/>
      <c r="AJ27" s="152"/>
      <c r="AK27" s="152"/>
      <c r="AL27" s="152"/>
      <c r="AM27" s="152"/>
      <c r="AN27" s="152"/>
    </row>
    <row r="28" spans="1:40" ht="45" customHeight="1">
      <c r="A28" t="s">
        <v>106</v>
      </c>
      <c r="B28" s="303" t="s">
        <v>107</v>
      </c>
      <c r="C28" s="373">
        <f>COUNT(EdClasses!C24:FE24)/COUNT(EdClasses!$C$4:$FE$4)</f>
        <v>0.58490566037735847</v>
      </c>
      <c r="D28" s="86">
        <f>COUNT(SEC!B24:FD24)/COUNT(SEC!$C$4:$FE$4)</f>
        <v>0.52941176470588236</v>
      </c>
      <c r="E28" s="487">
        <f>COUNT(MID!C24:FE24)/COUNT(MID!$C$4:$FE$4)</f>
        <v>0.5</v>
      </c>
      <c r="F28" s="188">
        <f>COUNT(ELEM!C24:FE24)/COUNT(ELEM!$C$4:$FE$4)</f>
        <v>0.54545454545454541</v>
      </c>
      <c r="G28" s="492">
        <f>COUNT(ECE!C24:FE24)/COUNT(ECE!$C$4:$FE$4)</f>
        <v>0.54838709677419351</v>
      </c>
      <c r="H28" s="374">
        <f>COUNT(SPED!C24:FE24)/COUNT(SPED!$C$4:$FE$4)</f>
        <v>0.8571428571428571</v>
      </c>
      <c r="I28" s="686">
        <f>COUNT(LTD!C24:FE24)/COUNT(LTD!$C$4:$FE$4)</f>
        <v>0.25</v>
      </c>
      <c r="J28" s="537">
        <f>(SUM(EdClasses!C24:FE24)*COUNT(EdClasses!$C$4:$FE$4))/1000</f>
        <v>5.2469999999999999</v>
      </c>
      <c r="K28" s="477">
        <f>(SUM(SEC!C24:BA24)*COUNT(SEC!$C$4:$BA$4))/1000</f>
        <v>0.51</v>
      </c>
      <c r="L28" s="393">
        <f>(SUM(MID!C24:BP24)*COUNT(MID!$C$4:$FE$4))/1000</f>
        <v>0.83599999999999997</v>
      </c>
      <c r="M28" s="325">
        <f>(SUM(ELEM!C24:BP24)*COUNT(ELEM!$C$4:$FE$4))/1000</f>
        <v>0.79200000000000004</v>
      </c>
      <c r="N28" s="681">
        <f>(SUM(ECE!C24:CQ24)*COUNT(ECE!$C$4:$FE$4))/1000</f>
        <v>1.7050000000000001</v>
      </c>
      <c r="O28" s="113">
        <f>(SUM(SPED!C24:W24)*COUNT(SPED!$C$4:$FE$4))/1000</f>
        <v>9.8000000000000004E-2</v>
      </c>
      <c r="P28" s="173">
        <f>(SUM(LTD!C24:N24)*COUNT(LTD!$C$4:$FE$4))/1000</f>
        <v>1.2E-2</v>
      </c>
      <c r="Q28" s="373">
        <f>COUNTIF(EdClasses!C24:FE24,"Y")/COUNT(EdClasses!C24:FE24)</f>
        <v>0.54838709677419351</v>
      </c>
      <c r="R28" s="86">
        <f>COUNTIF(SEC!C24:BA24,"Y")/COUNT(SEC!C24:BA24)</f>
        <v>0.55555555555555558</v>
      </c>
      <c r="S28" s="487">
        <f>COUNTIF(MID!C24:BP24,"Y")/COUNT(MID!C24:BP24)</f>
        <v>0.45454545454545453</v>
      </c>
      <c r="T28" s="188">
        <f>COUNTIF(ELEM!C24:BP24,"Y")/COUNT(ELEM!C24:BP24)</f>
        <v>0.5</v>
      </c>
      <c r="U28" s="492">
        <f>COUNTIF(ECE!C24:CQ24,"Y")/COUNT(ECE!C24:CQ24)</f>
        <v>0.52941176470588236</v>
      </c>
      <c r="V28" s="374">
        <f>COUNTIF(SPED!C24:W24,"Y")/COUNT(SPED!C24:W24)</f>
        <v>0.5</v>
      </c>
      <c r="W28" s="686">
        <f>COUNTIF(LTD!C24:N24,"Y")/COUNT(LTD!C24:N24)</f>
        <v>1</v>
      </c>
      <c r="X28" s="328"/>
      <c r="Y28" s="466"/>
      <c r="Z28" s="147"/>
      <c r="AA28" s="376"/>
      <c r="AB28" s="376"/>
      <c r="AC28" s="251" t="s">
        <v>311</v>
      </c>
      <c r="AD28" s="119">
        <f>J99</f>
        <v>0</v>
      </c>
      <c r="AE28" s="525"/>
      <c r="AF28" s="152"/>
      <c r="AG28" s="152"/>
      <c r="AH28" s="152"/>
      <c r="AI28" s="152"/>
      <c r="AJ28" s="152"/>
      <c r="AK28" s="152"/>
      <c r="AL28" s="152"/>
      <c r="AM28" s="152"/>
      <c r="AN28" s="152"/>
    </row>
    <row r="29" spans="1:40" ht="45" customHeight="1">
      <c r="A29" t="s">
        <v>108</v>
      </c>
      <c r="B29" s="303" t="s">
        <v>109</v>
      </c>
      <c r="C29" s="373">
        <f>COUNT(EdClasses!C25:FE25)/COUNT(EdClasses!$C$4:$FE$4)</f>
        <v>0.60377358490566035</v>
      </c>
      <c r="D29" s="86">
        <f>COUNT(SEC!B25:FD25)/COUNT(SEC!$C$4:$FE$4)</f>
        <v>0.58823529411764708</v>
      </c>
      <c r="E29" s="487">
        <f>COUNT(MID!C25:FE25)/COUNT(MID!$C$4:$FE$4)</f>
        <v>0.59090909090909094</v>
      </c>
      <c r="F29" s="188">
        <f>COUNT(ELEM!C25:FE25)/COUNT(ELEM!$C$4:$FE$4)</f>
        <v>0.59090909090909094</v>
      </c>
      <c r="G29" s="492">
        <f>COUNT(ECE!C25:FE25)/COUNT(ECE!$C$4:$FE$4)</f>
        <v>0.54838709677419351</v>
      </c>
      <c r="H29" s="374">
        <f>COUNT(SPED!C25:FE25)/COUNT(SPED!$C$4:$FE$4)</f>
        <v>1</v>
      </c>
      <c r="I29" s="686">
        <f>COUNT(LTD!C25:FE25)/COUNT(LTD!$C$4:$FE$4)</f>
        <v>0.25</v>
      </c>
      <c r="J29" s="537">
        <f>(SUM(EdClasses!C25:FE25)*COUNT(EdClasses!$C$4:$FE$4))/1000</f>
        <v>5.6710000000000003</v>
      </c>
      <c r="K29" s="477">
        <f>(SUM(SEC!C25:BA25)*COUNT(SEC!$C$4:$BA$4))/1000</f>
        <v>0.59499999999999997</v>
      </c>
      <c r="L29" s="393">
        <f>(SUM(MID!C25:BP25)*COUNT(MID!$C$4:$FE$4))/1000</f>
        <v>1.056</v>
      </c>
      <c r="M29" s="325">
        <f>(SUM(ELEM!C25:BP25)*COUNT(ELEM!$C$4:$FE$4))/1000</f>
        <v>0.94599999999999995</v>
      </c>
      <c r="N29" s="681">
        <f>(SUM(ECE!C25:CQ25)*COUNT(ECE!$C$4:$FE$4))/1000</f>
        <v>1.7669999999999999</v>
      </c>
      <c r="O29" s="113">
        <f>(SUM(SPED!C25:W25)*COUNT(SPED!$C$4:$FE$4))/1000</f>
        <v>0.14000000000000001</v>
      </c>
      <c r="P29" s="173">
        <f>(SUM(LTD!C25:N25)*COUNT(LTD!$C$4:$FE$4))/1000</f>
        <v>1.2E-2</v>
      </c>
      <c r="Q29" s="373">
        <f>COUNTIF(EdClasses!C25:FE25,"Y")/COUNT(EdClasses!C25:FE25)</f>
        <v>0.65625</v>
      </c>
      <c r="R29" s="86">
        <f>COUNTIF(SEC!C25:BA25,"Y")/COUNT(SEC!C25:BA25)</f>
        <v>0.7</v>
      </c>
      <c r="S29" s="487">
        <f>COUNTIF(MID!C25:BP25,"Y")/COUNT(MID!C25:BP25)</f>
        <v>0.76923076923076927</v>
      </c>
      <c r="T29" s="188">
        <f>COUNTIF(ELEM!C25:BP25,"Y")/COUNT(ELEM!C25:BP25)</f>
        <v>0.61538461538461542</v>
      </c>
      <c r="U29" s="492">
        <f>COUNTIF(ECE!C25:CQ25,"Y")/COUNT(ECE!C25:CQ25)</f>
        <v>0.6470588235294118</v>
      </c>
      <c r="V29" s="374">
        <f>COUNTIF(SPED!C25:W25,"Y")/COUNT(SPED!C25:W25)</f>
        <v>0.5714285714285714</v>
      </c>
      <c r="W29" s="686">
        <f>COUNTIF(LTD!C25:N25,"Y")/COUNT(LTD!C25:N25)</f>
        <v>1</v>
      </c>
      <c r="X29" s="328"/>
      <c r="Y29" s="466"/>
      <c r="Z29" s="147"/>
      <c r="AA29" s="376"/>
      <c r="AB29" s="376"/>
      <c r="AC29" s="251"/>
      <c r="AD29" s="119"/>
      <c r="AE29" s="525"/>
      <c r="AF29" s="152"/>
      <c r="AG29" s="152"/>
      <c r="AH29" s="152"/>
      <c r="AI29" s="152"/>
      <c r="AJ29" s="152"/>
      <c r="AK29" s="152"/>
      <c r="AL29" s="152"/>
      <c r="AM29" s="152"/>
      <c r="AN29" s="152"/>
    </row>
    <row r="30" spans="1:40" ht="37.5" customHeight="1">
      <c r="A30" s="375"/>
      <c r="B30" s="583" t="s">
        <v>110</v>
      </c>
      <c r="C30" s="660"/>
      <c r="D30" s="338"/>
      <c r="E30" s="338"/>
      <c r="F30" s="338"/>
      <c r="G30" s="338"/>
      <c r="H30" s="660"/>
      <c r="I30" s="353"/>
      <c r="J30" s="721"/>
      <c r="K30" s="402"/>
      <c r="L30" s="402"/>
      <c r="M30" s="402"/>
      <c r="N30" s="402"/>
      <c r="O30" s="683"/>
      <c r="P30" s="683"/>
      <c r="Q30" s="338"/>
      <c r="R30" s="338"/>
      <c r="S30" s="338"/>
      <c r="T30" s="338"/>
      <c r="U30" s="338"/>
      <c r="V30" s="660"/>
      <c r="W30" s="513"/>
      <c r="X30" s="602"/>
      <c r="Y30" s="466"/>
      <c r="Z30" s="147"/>
      <c r="AA30" s="376"/>
      <c r="AB30" s="376"/>
      <c r="AC30" s="251" t="s">
        <v>312</v>
      </c>
      <c r="AD30" s="119">
        <f>J103</f>
        <v>0</v>
      </c>
      <c r="AE30" s="525"/>
      <c r="AF30" s="152"/>
      <c r="AG30" s="152"/>
      <c r="AH30" s="152"/>
      <c r="AI30" s="152"/>
      <c r="AJ30" s="152"/>
      <c r="AK30" s="152"/>
      <c r="AL30" s="152"/>
      <c r="AM30" s="152"/>
      <c r="AN30" s="152"/>
    </row>
    <row r="31" spans="1:40" ht="45" customHeight="1">
      <c r="A31" t="s">
        <v>111</v>
      </c>
      <c r="B31" s="68" t="s">
        <v>112</v>
      </c>
      <c r="C31" s="373">
        <f>COUNT(EdClasses!C27:FE27)/COUNT(EdClasses!$C$4:$FE$4)</f>
        <v>0.50943396226415094</v>
      </c>
      <c r="D31" s="86">
        <f>COUNT(SEC!B27:FD27)/COUNT(SEC!$C$4:$FE$4)</f>
        <v>0.52941176470588236</v>
      </c>
      <c r="E31" s="487">
        <f>COUNT(MID!C27:FE27)/COUNT(MID!$C$4:$FE$4)</f>
        <v>0.45454545454545453</v>
      </c>
      <c r="F31" s="188">
        <f>COUNT(ELEM!C27:FE27)/COUNT(ELEM!$C$4:$FE$4)</f>
        <v>0.54545454545454541</v>
      </c>
      <c r="G31" s="492">
        <f>COUNT(ECE!C27:FE27)/COUNT(ECE!$C$4:$FE$4)</f>
        <v>0.45161290322580644</v>
      </c>
      <c r="H31" s="374">
        <f>COUNT(SPED!C27:FE27)/COUNT(SPED!$C$4:$FE$4)</f>
        <v>1</v>
      </c>
      <c r="I31" s="686">
        <f>COUNT(LTD!C27:FE27)/COUNT(LTD!$C$4:$FE$4)</f>
        <v>0.25</v>
      </c>
      <c r="J31" s="537">
        <f>(SUM(EdClasses!C27:FE27)*COUNTA(EdClasses!$C$4:$FE$4))/1000</f>
        <v>3.8159999999999998</v>
      </c>
      <c r="K31" s="477">
        <f>(SUM(SEC!C27:BA27)*COUNT(SEC!$C$4:$BA$4))/1000</f>
        <v>0.40799999999999997</v>
      </c>
      <c r="L31" s="393">
        <f>(SUM(MID!C27:BP27)*COUNT(MID!$C$4:$FE$4))/1000</f>
        <v>0.61599999999999999</v>
      </c>
      <c r="M31" s="325">
        <f>(SUM(ELEM!C27:BP27)*COUNT(ELEM!$C$4:$FE$4))/1000</f>
        <v>0.70399999999999996</v>
      </c>
      <c r="N31" s="681">
        <f>(SUM(ECE!C27:CQ27)*COUNT(ECE!$C$4:$FE$4))/1000</f>
        <v>1.1160000000000001</v>
      </c>
      <c r="O31" s="113">
        <f>(SUM(SPED!C27:W27)*COUNT(SPED!$C$4:$FE$4))/1000</f>
        <v>0.11899999999999999</v>
      </c>
      <c r="P31" s="173">
        <f>(SUM(LTD!C27:N27)*COUNT(LTD!$C$4:$FE$4))/1000</f>
        <v>1.2E-2</v>
      </c>
      <c r="Q31" s="373">
        <f>COUNTIF(EdClasses!C27:FE27,"Y")/COUNT(EdClasses!C27:FE27)</f>
        <v>0.33333333333333331</v>
      </c>
      <c r="R31" s="86">
        <f>COUNTIF(SEC!C27:BA27,"Y")/COUNT(SEC!C27:BA27)</f>
        <v>0.33333333333333331</v>
      </c>
      <c r="S31" s="487">
        <f>COUNTIF(MID!C27:BP27,"Y")/COUNT(MID!C27:BP27)</f>
        <v>0.4</v>
      </c>
      <c r="T31" s="188">
        <f>COUNTIF(ELEM!C27:BP27,"Y")/COUNT(ELEM!C27:BP27)</f>
        <v>0.33333333333333331</v>
      </c>
      <c r="U31" s="492">
        <f>COUNTIF(ECE!C27:CQ27,"Y")/COUNT(ECE!C27:CQ27)</f>
        <v>0.2857142857142857</v>
      </c>
      <c r="V31" s="374">
        <f>COUNTIF(SPED!C27:W27,"Y")/COUNT(SPED!C27:W27)</f>
        <v>0.42857142857142855</v>
      </c>
      <c r="W31" s="686">
        <f>COUNTIF(LTD!C27:N27,"Y")/COUNT(LTD!C27:N27)</f>
        <v>1</v>
      </c>
      <c r="X31" s="328"/>
      <c r="Y31" s="466"/>
      <c r="Z31" s="147"/>
      <c r="AA31" s="376"/>
      <c r="AB31" s="376"/>
      <c r="AC31" s="251"/>
      <c r="AD31" s="119"/>
      <c r="AE31" s="525"/>
      <c r="AF31" s="152"/>
      <c r="AG31" s="152"/>
      <c r="AH31" s="152"/>
      <c r="AI31" s="152"/>
      <c r="AJ31" s="152"/>
      <c r="AK31" s="152"/>
      <c r="AL31" s="152"/>
      <c r="AM31" s="152"/>
      <c r="AN31" s="152"/>
    </row>
    <row r="32" spans="1:40" ht="45" customHeight="1">
      <c r="A32" t="s">
        <v>113</v>
      </c>
      <c r="B32" s="354" t="s">
        <v>114</v>
      </c>
      <c r="C32" s="373">
        <f>COUNT(EdClasses!C28:FE28)/COUNT(EdClasses!$C$4:$FE$4)</f>
        <v>0.43396226415094341</v>
      </c>
      <c r="D32" s="86">
        <f>COUNT(SEC!B28:FD28)/COUNT(SEC!$C$4:$FE$4)</f>
        <v>0.52941176470588236</v>
      </c>
      <c r="E32" s="487">
        <f>COUNT(MID!C28:FE28)/COUNT(MID!$C$4:$FE$4)</f>
        <v>0.40909090909090912</v>
      </c>
      <c r="F32" s="188">
        <f>COUNT(ELEM!C28:FE28)/COUNT(ELEM!$C$4:$FE$4)</f>
        <v>0.45454545454545453</v>
      </c>
      <c r="G32" s="492">
        <f>COUNT(ECE!C28:FE28)/COUNT(ECE!$C$4:$FE$4)</f>
        <v>0.4838709677419355</v>
      </c>
      <c r="H32" s="374">
        <f>COUNT(SPED!C28:FE28)/COUNT(SPED!$C$4:$FE$4)</f>
        <v>0.7142857142857143</v>
      </c>
      <c r="I32" s="686">
        <f>COUNT(LTD!C28:FE28)/COUNT(LTD!$C$4:$FE$4)</f>
        <v>0</v>
      </c>
      <c r="J32" s="537">
        <f>(SUM(EdClasses!C28:FE28)*COUNT(EdClasses!$C$4:$FE$4))/1000</f>
        <v>3.18</v>
      </c>
      <c r="K32" s="477">
        <f>(SUM(SEC!C28:BA28)*COUNT(SEC!$C$4:$BA$4))/1000</f>
        <v>0.40799999999999997</v>
      </c>
      <c r="L32" s="393">
        <f>(SUM(MID!C28:BP28)*COUNT(MID!$C$4:$FE$4))/1000</f>
        <v>0.48399999999999999</v>
      </c>
      <c r="M32" s="325">
        <f>(SUM(ELEM!C28:BP28)*COUNT(ELEM!$C$4:$FE$4))/1000</f>
        <v>0.44</v>
      </c>
      <c r="N32" s="681">
        <f>(SUM(ECE!C28:CQ28)*COUNT(ECE!$C$4:$FE$4))/1000</f>
        <v>1.2709999999999999</v>
      </c>
      <c r="O32" s="113">
        <f>(SUM(SPED!C28:W28)*COUNT(SPED!$C$4:$FE$4))/1000</f>
        <v>7.0000000000000007E-2</v>
      </c>
      <c r="P32" s="173">
        <f>(SUM(LTD!C28:N28)*COUNT(LTD!$C$4:$FE$4))/1000</f>
        <v>0</v>
      </c>
      <c r="Q32" s="373">
        <f>COUNTIF(EdClasses!C28:FE28,"Y")/COUNT(EdClasses!C28:FE28)</f>
        <v>0.2608695652173913</v>
      </c>
      <c r="R32" s="86">
        <f>COUNTIF(SEC!C28:BA28,"Y")/COUNT(SEC!C28:BA28)</f>
        <v>0.33333333333333331</v>
      </c>
      <c r="S32" s="487">
        <f>COUNTIF(MID!C28:BP28,"Y")/COUNT(MID!C28:BP28)</f>
        <v>0.33333333333333331</v>
      </c>
      <c r="T32" s="188">
        <f>COUNTIF(ELEM!C28:BP28,"Y")/COUNT(ELEM!C28:BP28)</f>
        <v>0.2</v>
      </c>
      <c r="U32" s="492">
        <f>COUNTIF(ECE!C28:CQ28,"Y")/COUNT(ECE!C28:CQ28)</f>
        <v>0.2</v>
      </c>
      <c r="V32" s="374">
        <f>COUNTIF(SPED!C28:W28,"Y")/COUNT(SPED!C28:W28)</f>
        <v>0.2</v>
      </c>
      <c r="W32" s="686"/>
      <c r="X32" s="328"/>
      <c r="Y32" s="466"/>
      <c r="Z32" s="676"/>
      <c r="AA32" s="570"/>
      <c r="AB32" s="570"/>
      <c r="AC32" s="629" t="s">
        <v>313</v>
      </c>
      <c r="AD32" s="38">
        <f>J108</f>
        <v>0</v>
      </c>
      <c r="AE32" s="525"/>
      <c r="AF32" s="152"/>
      <c r="AG32" s="152"/>
      <c r="AH32" s="152"/>
      <c r="AI32" s="152"/>
      <c r="AJ32" s="152"/>
      <c r="AK32" s="152"/>
      <c r="AL32" s="152"/>
      <c r="AM32" s="152"/>
      <c r="AN32" s="152"/>
    </row>
    <row r="33" spans="1:40" ht="45" customHeight="1">
      <c r="A33" t="s">
        <v>115</v>
      </c>
      <c r="B33" s="303" t="s">
        <v>116</v>
      </c>
      <c r="C33" s="373">
        <f>COUNT(EdClasses!C29:FE29)/COUNT(EdClasses!$C$4:$FE$4)</f>
        <v>0.54716981132075471</v>
      </c>
      <c r="D33" s="86">
        <f>COUNT(SEC!B29:FD29)/COUNT(SEC!$C$4:$FE$4)</f>
        <v>0.47058823529411764</v>
      </c>
      <c r="E33" s="487">
        <f>COUNT(MID!C29:FE29)/COUNT(MID!$C$4:$FE$4)</f>
        <v>0.5</v>
      </c>
      <c r="F33" s="188">
        <f>COUNT(ELEM!C29:FE29)/COUNT(ELEM!$C$4:$FE$4)</f>
        <v>0.5</v>
      </c>
      <c r="G33" s="492">
        <f>COUNT(ECE!C29:FE29)/COUNT(ECE!$C$4:$FE$4)</f>
        <v>0.4838709677419355</v>
      </c>
      <c r="H33" s="374">
        <f>COUNT(SPED!C29:FE29)/COUNT(SPED!$C$4:$FE$4)</f>
        <v>0.8571428571428571</v>
      </c>
      <c r="I33" s="686">
        <f>COUNT(LTD!C29:FE29)/COUNT(LTD!$C$4:$FE$4)</f>
        <v>0.25</v>
      </c>
      <c r="J33" s="537">
        <f>(SUM(EdClasses!C29:FE29)*COUNT(EdClasses!$C$4:$FE$4))/1000</f>
        <v>6.4660000000000002</v>
      </c>
      <c r="K33" s="477">
        <f>(SUM(SEC!C29:BA29)*COUNT(SEC!$C$4:$BA$4))/1000</f>
        <v>0.57799999999999996</v>
      </c>
      <c r="L33" s="393">
        <f>(SUM(MID!C29:BP29)*COUNT(MID!$C$4:$FE$4))/1000</f>
        <v>1.034</v>
      </c>
      <c r="M33" s="325">
        <f>(SUM(ELEM!C29:BP29)*COUNT(ELEM!$C$4:$FE$4))/1000</f>
        <v>1.1220000000000001</v>
      </c>
      <c r="N33" s="681">
        <f>(SUM(ECE!C29:CQ29)*COUNT(ECE!$C$4:$FE$4))/1000</f>
        <v>2.077</v>
      </c>
      <c r="O33" s="113">
        <f>(SUM(SPED!C29:W29)*COUNT(SPED!$C$4:$FE$4))/1000</f>
        <v>0.161</v>
      </c>
      <c r="P33" s="173">
        <f>(SUM(LTD!C29:N29)*COUNT(LTD!$C$4:$FE$4))/1000</f>
        <v>1.2E-2</v>
      </c>
      <c r="Q33" s="373">
        <f>COUNTIF(EdClasses!C29:FE29,"Y")/COUNT(EdClasses!C29:FE29)</f>
        <v>0.82758620689655171</v>
      </c>
      <c r="R33" s="86">
        <f>COUNTIF(SEC!C29:BA29,"Y")/COUNT(SEC!C29:BA29)</f>
        <v>0.875</v>
      </c>
      <c r="S33" s="487">
        <f>COUNTIF(MID!C29:BP29,"Y")/COUNT(MID!C29:BP29)</f>
        <v>0.81818181818181823</v>
      </c>
      <c r="T33" s="188">
        <f>COUNTIF(ELEM!C29:BP29,"Y")/COUNT(ELEM!C29:BP29)</f>
        <v>0.90909090909090906</v>
      </c>
      <c r="U33" s="492">
        <f>COUNTIF(ECE!C29:CQ29,"Y")/COUNT(ECE!C29:CQ29)</f>
        <v>0.8666666666666667</v>
      </c>
      <c r="V33" s="374">
        <f>COUNTIF(SPED!C29:W29,"Y")/COUNT(SPED!C29:W29)</f>
        <v>0.66666666666666663</v>
      </c>
      <c r="W33" s="686">
        <f>COUNTIF(LTD!C29:N29,"Y")/COUNT(LTD!C29:N29)</f>
        <v>1</v>
      </c>
      <c r="X33" s="328"/>
      <c r="Y33" s="376"/>
      <c r="Z33" s="589"/>
      <c r="AA33" s="589"/>
      <c r="AB33" s="589"/>
      <c r="AC33" s="290"/>
      <c r="AD33" s="290"/>
      <c r="AE33" s="152"/>
      <c r="AF33" s="152"/>
      <c r="AG33" s="152"/>
      <c r="AH33" s="152"/>
      <c r="AI33" s="152"/>
      <c r="AJ33" s="152"/>
      <c r="AK33" s="152"/>
      <c r="AL33" s="152"/>
      <c r="AM33" s="152"/>
      <c r="AN33" s="152"/>
    </row>
    <row r="34" spans="1:40" ht="45" customHeight="1">
      <c r="A34" t="s">
        <v>117</v>
      </c>
      <c r="B34" s="509" t="s">
        <v>118</v>
      </c>
      <c r="C34" s="373">
        <f>COUNT(EdClasses!C30:FE30)/COUNT(EdClasses!$C$4:$FE$4)</f>
        <v>0.43396226415094341</v>
      </c>
      <c r="D34" s="86">
        <f>COUNT(SEC!B30:FD30)/COUNT(SEC!$C$4:$FE$4)</f>
        <v>0.35294117647058826</v>
      </c>
      <c r="E34" s="487">
        <f>COUNT(MID!C30:FE30)/COUNT(MID!$C$4:$FE$4)</f>
        <v>0.36363636363636365</v>
      </c>
      <c r="F34" s="188">
        <f>COUNT(ELEM!C30:FE30)/COUNT(ELEM!$C$4:$FE$4)</f>
        <v>0.40909090909090912</v>
      </c>
      <c r="G34" s="492">
        <f>COUNT(ECE!C30:FE30)/COUNT(ECE!$C$4:$FE$4)</f>
        <v>0.41935483870967744</v>
      </c>
      <c r="H34" s="374">
        <f>COUNT(SPED!C30:FE30)/COUNT(SPED!$C$4:$FE$4)</f>
        <v>0.42857142857142855</v>
      </c>
      <c r="I34" s="686">
        <f>COUNT(LTD!C30:FE30)/COUNT(LTD!$C$4:$FE$4)</f>
        <v>0.25</v>
      </c>
      <c r="J34" s="537">
        <f>(SUM(EdClasses!C30:FE30)*COUNT(EdClasses!$C$4:$FE$4))/1000</f>
        <v>3.8690000000000002</v>
      </c>
      <c r="K34" s="477">
        <f>(SUM(SEC!C30:BA30)*COUNT(SEC!$C$4:$BA$4))/1000</f>
        <v>0.34</v>
      </c>
      <c r="L34" s="393">
        <f>(SUM(MID!C30:BP30)*COUNT(MID!$C$4:$FE$4))/1000</f>
        <v>0.61599999999999999</v>
      </c>
      <c r="M34" s="325">
        <f>(SUM(ELEM!C30:BP30)*COUNT(ELEM!$C$4:$FE$4))/1000</f>
        <v>0.57199999999999995</v>
      </c>
      <c r="N34" s="681">
        <f>(SUM(ECE!C30:CQ30)*COUNT(ECE!$C$4:$FE$4))/1000</f>
        <v>1.24</v>
      </c>
      <c r="O34" s="113">
        <f>(SUM(SPED!C30:W30)*COUNT(SPED!$C$4:$FE$4))/1000</f>
        <v>5.6000000000000001E-2</v>
      </c>
      <c r="P34" s="173">
        <f>(SUM(LTD!C30:N30)*COUNT(LTD!$C$4:$FE$4))/1000</f>
        <v>1.2E-2</v>
      </c>
      <c r="Q34" s="373">
        <f>COUNTIF(EdClasses!C30:FE30,"Y")/COUNT(EdClasses!C30:FE30)</f>
        <v>0.82608695652173914</v>
      </c>
      <c r="R34" s="86">
        <f>COUNTIF(SEC!C30:BA30,"Y")/COUNT(SEC!C30:BA30)</f>
        <v>0.83333333333333337</v>
      </c>
      <c r="S34" s="487">
        <f>COUNTIF(MID!C30:BP30,"Y")/COUNT(MID!C30:BP30)</f>
        <v>0.875</v>
      </c>
      <c r="T34" s="188">
        <f>COUNTIF(ELEM!C30:BP30,"Y")/COUNT(ELEM!C30:BP30)</f>
        <v>0.77777777777777779</v>
      </c>
      <c r="U34" s="492">
        <f>COUNTIF(ECE!C30:CQ30,"Y")/COUNT(ECE!C30:CQ30)</f>
        <v>0.76923076923076927</v>
      </c>
      <c r="V34" s="374">
        <f>COUNTIF(SPED!C30:W30,"Y")/COUNT(SPED!C30:W30)</f>
        <v>0.66666666666666663</v>
      </c>
      <c r="W34" s="686">
        <f>COUNTIF(LTD!C30:N30,"Y")/COUNT(LTD!C30:N30)</f>
        <v>1</v>
      </c>
      <c r="X34" s="328"/>
      <c r="Y34" s="376"/>
      <c r="Z34" s="376"/>
      <c r="AA34" s="376"/>
      <c r="AB34" s="376"/>
      <c r="AC34" s="152"/>
      <c r="AD34" s="152"/>
      <c r="AE34" s="152"/>
      <c r="AF34" s="152"/>
      <c r="AG34" s="152"/>
      <c r="AH34" s="152"/>
      <c r="AI34" s="152"/>
      <c r="AJ34" s="152"/>
      <c r="AK34" s="152"/>
      <c r="AL34" s="152"/>
      <c r="AM34" s="152"/>
      <c r="AN34" s="152"/>
    </row>
    <row r="35" spans="1:40" ht="45" customHeight="1">
      <c r="A35" t="s">
        <v>119</v>
      </c>
      <c r="B35" s="354" t="s">
        <v>314</v>
      </c>
      <c r="C35" s="373">
        <f>COUNT(EdClasses!C31:FE31)/COUNT(EdClasses!$C$4:$FE$4)</f>
        <v>0.49056603773584906</v>
      </c>
      <c r="D35" s="86">
        <f>COUNT(SEC!B31:FD31)/COUNT(SEC!$C$4:$FE$4)</f>
        <v>0.47058823529411764</v>
      </c>
      <c r="E35" s="487">
        <f>COUNT(MID!C31:FE31)/COUNT(MID!$C$4:$FE$4)</f>
        <v>0.45454545454545453</v>
      </c>
      <c r="F35" s="188">
        <f>COUNT(ELEM!C31:FE31)/COUNT(ELEM!$C$4:$FE$4)</f>
        <v>0.54545454545454541</v>
      </c>
      <c r="G35" s="492">
        <f>COUNT(ECE!C31:FE31)/COUNT(ECE!$C$4:$FE$4)</f>
        <v>0.54838709677419351</v>
      </c>
      <c r="H35" s="374">
        <f>COUNT(SPED!C31:FE31)/COUNT(SPED!$C$4:$FE$4)</f>
        <v>0.7142857142857143</v>
      </c>
      <c r="I35" s="686">
        <f>COUNT(LTD!C31:FE31)/COUNT(LTD!$C$4:$FE$4)</f>
        <v>0</v>
      </c>
      <c r="J35" s="537">
        <f>(SUM(EdClasses!C31:FE31)*COUNT(EdClasses!$C$4:$FE$4))/1000</f>
        <v>4.24</v>
      </c>
      <c r="K35" s="477">
        <f>(SUM(SEC!C31:BA31)*COUNT(SEC!$C$4:$BA$4))/1000</f>
        <v>0.35699999999999998</v>
      </c>
      <c r="L35" s="393">
        <f>(SUM(MID!C31:BP31)*COUNT(MID!$C$4:$FE$4))/1000</f>
        <v>0.63800000000000001</v>
      </c>
      <c r="M35" s="325">
        <f>(SUM(ELEM!C31:BP31)*COUNT(ELEM!$C$4:$FE$4))/1000</f>
        <v>0.77</v>
      </c>
      <c r="N35" s="681">
        <f>(SUM(ECE!C31:CQ31)*COUNT(ECE!$C$4:$FE$4))/1000</f>
        <v>1.55</v>
      </c>
      <c r="O35" s="113">
        <f>(SUM(SPED!C31:W31)*COUNT(SPED!$C$4:$FE$4))/1000</f>
        <v>0.14000000000000001</v>
      </c>
      <c r="P35" s="173">
        <f>(SUM(LTD!C31:N31)*COUNT(LTD!$C$4:$FE$4))/1000</f>
        <v>0</v>
      </c>
      <c r="Q35" s="373">
        <f>COUNTIF(EdClasses!C31:FE31,"Y")/COUNT(EdClasses!C31:FE31)</f>
        <v>0.73076923076923073</v>
      </c>
      <c r="R35" s="86">
        <f>COUNTIF(SEC!C31:BA31,"Y")/COUNT(SEC!C31:BA31)</f>
        <v>0.5</v>
      </c>
      <c r="S35" s="487">
        <f>COUNTIF(MID!C31:BP31,"Y")/COUNT(MID!C31:BP31)</f>
        <v>0.5</v>
      </c>
      <c r="T35" s="188">
        <f>COUNTIF(ELEM!C31:BP31,"Y")/COUNT(ELEM!C31:BP31)</f>
        <v>0.75</v>
      </c>
      <c r="U35" s="492">
        <f>COUNTIF(ECE!C31:CQ31,"Y")/COUNT(ECE!C31:CQ31)</f>
        <v>0.76470588235294112</v>
      </c>
      <c r="V35" s="374">
        <f>COUNTIF(SPED!C31:W31,"Y")/COUNT(SPED!C31:W31)</f>
        <v>0.8</v>
      </c>
      <c r="W35" s="686"/>
      <c r="X35" s="328"/>
      <c r="Y35" s="376"/>
      <c r="Z35" s="376"/>
      <c r="AA35" s="376"/>
      <c r="AB35" s="376"/>
      <c r="AC35" s="152"/>
      <c r="AD35" s="152"/>
      <c r="AE35" s="152"/>
      <c r="AF35" s="152"/>
      <c r="AG35" s="152"/>
      <c r="AH35" s="152"/>
      <c r="AI35" s="152"/>
      <c r="AJ35" s="152"/>
      <c r="AK35" s="152"/>
      <c r="AL35" s="152"/>
      <c r="AM35" s="152"/>
      <c r="AN35" s="152"/>
    </row>
    <row r="36" spans="1:40" ht="45" customHeight="1">
      <c r="A36" t="s">
        <v>121</v>
      </c>
      <c r="B36" s="354" t="s">
        <v>122</v>
      </c>
      <c r="C36" s="373">
        <f>COUNT(EdClasses!C32:FE32)/COUNT(EdClasses!$C$4:$FE$4)</f>
        <v>0.49056603773584906</v>
      </c>
      <c r="D36" s="86">
        <f>COUNT(SEC!B32:FD32)/COUNT(SEC!$C$4:$FE$4)</f>
        <v>0.41176470588235292</v>
      </c>
      <c r="E36" s="487">
        <f>COUNT(MID!C32:FE32)/COUNT(MID!$C$4:$FE$4)</f>
        <v>0.36363636363636365</v>
      </c>
      <c r="F36" s="188">
        <f>COUNT(ELEM!C32:FE32)/COUNT(ELEM!$C$4:$FE$4)</f>
        <v>0.45454545454545453</v>
      </c>
      <c r="G36" s="492">
        <f>COUNT(ECE!C32:FE32)/COUNT(ECE!$C$4:$FE$4)</f>
        <v>0.45161290322580644</v>
      </c>
      <c r="H36" s="374">
        <f>COUNT(SPED!C32:FE32)/COUNT(SPED!$C$4:$FE$4)</f>
        <v>0.7142857142857143</v>
      </c>
      <c r="I36" s="686">
        <f>COUNT(LTD!C32:FE32)/COUNT(LTD!$C$4:$FE$4)</f>
        <v>0.25</v>
      </c>
      <c r="J36" s="537">
        <f>(SUM(EdClasses!C32:FE32)*COUNTA(EdClasses!$C$4:$FE$4))/1000</f>
        <v>4.5049999999999999</v>
      </c>
      <c r="K36" s="477">
        <f>(SUM(SEC!C32:BA32)*COUNT(SEC!$C$4:$BA$4))/1000</f>
        <v>0.42499999999999999</v>
      </c>
      <c r="L36" s="393">
        <f>(SUM(MID!C32:BP32)*COUNT(MID!$C$4:$FE$4))/1000</f>
        <v>0.61599999999999999</v>
      </c>
      <c r="M36" s="325">
        <f>(SUM(ELEM!C32:BP32)*COUNT(ELEM!$C$4:$FE$4))/1000</f>
        <v>0.79200000000000004</v>
      </c>
      <c r="N36" s="681">
        <f>(SUM(ECE!C32:CQ32)*COUNT(ECE!$C$4:$FE$4))/1000</f>
        <v>1.55</v>
      </c>
      <c r="O36" s="113">
        <f>(SUM(SPED!C32:W32)*COUNT(SPED!$C$4:$FE$4))/1000</f>
        <v>9.8000000000000004E-2</v>
      </c>
      <c r="P36" s="173">
        <f>(SUM(LTD!C32:N32)*COUNT(LTD!$C$4:$FE$4))/1000</f>
        <v>1.2E-2</v>
      </c>
      <c r="Q36" s="373">
        <f>COUNTIF(EdClasses!C32:FE32,"Y")/COUNT(EdClasses!C32:FE32)</f>
        <v>0.61538461538461542</v>
      </c>
      <c r="R36" s="86">
        <f>COUNTIF(SEC!C32:BA32,"Y")/COUNT(SEC!C32:BA32)</f>
        <v>0.5714285714285714</v>
      </c>
      <c r="S36" s="487">
        <f>COUNTIF(MID!C32:BP32,"Y")/COUNT(MID!C32:BP32)</f>
        <v>0.5</v>
      </c>
      <c r="T36" s="188">
        <f>COUNTIF(ELEM!C32:BP32,"Y")/COUNT(ELEM!C32:BP32)</f>
        <v>0.8</v>
      </c>
      <c r="U36" s="492">
        <f>COUNTIF(ECE!C32:CQ32,"Y")/COUNT(ECE!C32:CQ32)</f>
        <v>0.7142857142857143</v>
      </c>
      <c r="V36" s="374">
        <f>COUNTIF(SPED!C32:W32,"Y")/COUNT(SPED!C32:W32)</f>
        <v>0.4</v>
      </c>
      <c r="W36" s="686">
        <f>COUNTIF(LTD!C32:N32,"Y")/COUNT(LTD!C32:N32)</f>
        <v>1</v>
      </c>
      <c r="X36" s="328"/>
      <c r="Y36" s="376"/>
      <c r="Z36" s="376"/>
      <c r="AA36" s="376"/>
      <c r="AB36" s="376"/>
      <c r="AC36" s="152"/>
      <c r="AD36" s="152"/>
      <c r="AE36" s="152"/>
      <c r="AF36" s="152"/>
      <c r="AG36" s="152"/>
      <c r="AH36" s="152"/>
      <c r="AI36" s="152"/>
      <c r="AJ36" s="152"/>
      <c r="AK36" s="152"/>
      <c r="AL36" s="152"/>
      <c r="AM36" s="152"/>
      <c r="AN36" s="152"/>
    </row>
    <row r="37" spans="1:40" ht="45" customHeight="1">
      <c r="A37" t="s">
        <v>123</v>
      </c>
      <c r="B37" s="303" t="s">
        <v>124</v>
      </c>
      <c r="C37" s="373">
        <f>COUNT(EdClasses!C33:FE33)/COUNT(EdClasses!$C$4:$FE$4)</f>
        <v>0.49056603773584906</v>
      </c>
      <c r="D37" s="86">
        <f>COUNT(SEC!B33:FD33)/COUNT(SEC!$C$4:$FE$4)</f>
        <v>0.47058823529411764</v>
      </c>
      <c r="E37" s="487">
        <f>COUNT(MID!C33:FE33)/COUNT(MID!$C$4:$FE$4)</f>
        <v>0.36363636363636365</v>
      </c>
      <c r="F37" s="188">
        <f>COUNT(ELEM!C33:FE33)/COUNT(ELEM!$C$4:$FE$4)</f>
        <v>0.45454545454545453</v>
      </c>
      <c r="G37" s="492">
        <f>COUNT(ECE!C33:FE33)/COUNT(ECE!$C$4:$FE$4)</f>
        <v>0.4838709677419355</v>
      </c>
      <c r="H37" s="374">
        <f>COUNT(SPED!C33:FE33)/COUNT(SPED!$C$4:$FE$4)</f>
        <v>0.8571428571428571</v>
      </c>
      <c r="I37" s="686">
        <f>COUNT(LTD!C33:FE33)/COUNT(LTD!$C$4:$FE$4)</f>
        <v>0.25</v>
      </c>
      <c r="J37" s="537">
        <f>(SUM(EdClasses!C33:FE33)*COUNT(EdClasses!$C$4:$FE$4))/1000</f>
        <v>4.7169999999999996</v>
      </c>
      <c r="K37" s="477">
        <f>(SUM(SEC!C33:BA33)*COUNT(SEC!$C$4:$BA$4))/1000</f>
        <v>0.47599999999999998</v>
      </c>
      <c r="L37" s="393">
        <f>(SUM(MID!C33:BP33)*COUNT(MID!$C$4:$FE$4))/1000</f>
        <v>0.61599999999999999</v>
      </c>
      <c r="M37" s="325">
        <f>(SUM(ELEM!C33:BP33)*COUNT(ELEM!$C$4:$FE$4))/1000</f>
        <v>0.66</v>
      </c>
      <c r="N37" s="681">
        <f>(SUM(ECE!C33:CQ33)*COUNT(ECE!$C$4:$FE$4))/1000</f>
        <v>1.5189999999999999</v>
      </c>
      <c r="O37" s="113">
        <f>(SUM(SPED!C33:W33)*COUNT(SPED!$C$4:$FE$4))/1000</f>
        <v>0.161</v>
      </c>
      <c r="P37" s="173">
        <f>(SUM(LTD!C33:N33)*COUNT(LTD!$C$4:$FE$4))/1000</f>
        <v>1.2E-2</v>
      </c>
      <c r="Q37" s="373">
        <f>COUNTIF(EdClasses!C33:FE33,"Y")/COUNT(EdClasses!C33:FE33)</f>
        <v>0.53846153846153844</v>
      </c>
      <c r="R37" s="86">
        <f>COUNTIF(SEC!C33:BA33,"Y")/COUNT(SEC!C33:BA33)</f>
        <v>0.625</v>
      </c>
      <c r="S37" s="487">
        <f>COUNTIF(MID!C33:BP33,"Y")/COUNT(MID!C33:BP33)</f>
        <v>0.625</v>
      </c>
      <c r="T37" s="188">
        <f>COUNTIF(ELEM!C33:BP33,"Y")/COUNT(ELEM!C33:BP33)</f>
        <v>0.7</v>
      </c>
      <c r="U37" s="492">
        <f>COUNTIF(ECE!C33:CQ33,"Y")/COUNT(ECE!C33:CQ33)</f>
        <v>0.53333333333333333</v>
      </c>
      <c r="V37" s="374">
        <f>COUNTIF(SPED!C33:W33,"Y")/COUNT(SPED!C33:W33)</f>
        <v>0.66666666666666663</v>
      </c>
      <c r="W37" s="686">
        <f>COUNTIF(LTD!C33:N33,"Y")/COUNT(LTD!C33:N33)</f>
        <v>0</v>
      </c>
      <c r="X37" s="328"/>
      <c r="Y37" s="376"/>
      <c r="Z37" s="376"/>
      <c r="AA37" s="376"/>
      <c r="AB37" s="376"/>
      <c r="AC37" s="152"/>
      <c r="AD37" s="152"/>
      <c r="AE37" s="152"/>
      <c r="AF37" s="152"/>
      <c r="AG37" s="152"/>
      <c r="AH37" s="152"/>
      <c r="AI37" s="152"/>
      <c r="AJ37" s="152"/>
      <c r="AK37" s="152"/>
      <c r="AL37" s="152"/>
      <c r="AM37" s="152"/>
      <c r="AN37" s="152"/>
    </row>
    <row r="38" spans="1:40" ht="45" customHeight="1">
      <c r="A38" t="s">
        <v>125</v>
      </c>
      <c r="B38" s="303" t="s">
        <v>126</v>
      </c>
      <c r="C38" s="373">
        <f>COUNT(EdClasses!C34:FE34)/COUNT(EdClasses!$C$4:$FE$4)</f>
        <v>0.50943396226415094</v>
      </c>
      <c r="D38" s="86">
        <f>COUNT(SEC!B34:FD34)/COUNT(SEC!$C$4:$FE$4)</f>
        <v>0.47058823529411764</v>
      </c>
      <c r="E38" s="487">
        <f>COUNT(MID!C34:FE34)/COUNT(MID!$C$4:$FE$4)</f>
        <v>0.45454545454545453</v>
      </c>
      <c r="F38" s="188">
        <f>COUNT(ELEM!C34:FE34)/COUNT(ELEM!$C$4:$FE$4)</f>
        <v>0.40909090909090912</v>
      </c>
      <c r="G38" s="492">
        <f>COUNT(ECE!C34:FE34)/COUNT(ECE!$C$4:$FE$4)</f>
        <v>0.41935483870967744</v>
      </c>
      <c r="H38" s="374">
        <f>COUNT(SPED!C34:FE34)/COUNT(SPED!$C$4:$FE$4)</f>
        <v>0.8571428571428571</v>
      </c>
      <c r="I38" s="686">
        <f>COUNT(LTD!C34:FE34)/COUNT(LTD!$C$4:$FE$4)</f>
        <v>0.25</v>
      </c>
      <c r="J38" s="537">
        <f>(SUM(EdClasses!C34:FE34)*COUNT(EdClasses!$C$4:$FE$4))/1000</f>
        <v>4.8760000000000003</v>
      </c>
      <c r="K38" s="477">
        <f>(SUM(SEC!C34:BA34)*COUNT(SEC!$C$4:$BA$4))/1000</f>
        <v>0.51</v>
      </c>
      <c r="L38" s="393">
        <f>(SUM(MID!C34:BP34)*COUNT(MID!$C$4:$FE$4))/1000</f>
        <v>0.79200000000000004</v>
      </c>
      <c r="M38" s="325">
        <f>(SUM(ELEM!C34:BP34)*COUNT(ELEM!$C$4:$FE$4))/1000</f>
        <v>0.68200000000000005</v>
      </c>
      <c r="N38" s="681">
        <f>(SUM(ECE!C34:CQ34)*COUNT(ECE!$C$4:$FE$4))/1000</f>
        <v>1.4259999999999999</v>
      </c>
      <c r="O38" s="113">
        <f>(SUM(SPED!C34:W34)*COUNT(SPED!$C$4:$FE$4))/1000</f>
        <v>0.154</v>
      </c>
      <c r="P38" s="173">
        <f>(SUM(LTD!C34:N34)*COUNT(LTD!$C$4:$FE$4))/1000</f>
        <v>1.2E-2</v>
      </c>
      <c r="Q38" s="373">
        <f>COUNTIF(EdClasses!C34:FE34,"Y")/COUNT(EdClasses!C34:FE34)</f>
        <v>0.7407407407407407</v>
      </c>
      <c r="R38" s="86">
        <f>COUNTIF(SEC!C34:BA34,"Y")/COUNT(SEC!C34:BA34)</f>
        <v>0.875</v>
      </c>
      <c r="S38" s="487">
        <f>COUNTIF(MID!C34:BP34,"Y")/COUNT(MID!C34:BP34)</f>
        <v>0.9</v>
      </c>
      <c r="T38" s="188">
        <f>COUNTIF(ELEM!C34:BP34,"Y")/COUNT(ELEM!C34:BP34)</f>
        <v>0.88888888888888884</v>
      </c>
      <c r="U38" s="492">
        <f>COUNTIF(ECE!C34:CQ34,"Y")/COUNT(ECE!C34:CQ34)</f>
        <v>0.76923076923076927</v>
      </c>
      <c r="V38" s="374">
        <f>COUNTIF(SPED!C34:W34,"Y")/COUNT(SPED!C34:W34)</f>
        <v>0.66666666666666663</v>
      </c>
      <c r="W38" s="686">
        <f>COUNTIF(LTD!C34:N34,"Y")/COUNT(LTD!C34:N34)</f>
        <v>0</v>
      </c>
      <c r="X38" s="328"/>
      <c r="Y38" s="376"/>
      <c r="Z38" s="376"/>
      <c r="AA38" s="376"/>
      <c r="AB38" s="376"/>
      <c r="AC38" s="152"/>
      <c r="AD38" s="152"/>
      <c r="AE38" s="152"/>
      <c r="AF38" s="152"/>
      <c r="AG38" s="152"/>
      <c r="AH38" s="152"/>
      <c r="AI38" s="152"/>
      <c r="AJ38" s="152"/>
      <c r="AK38" s="152"/>
      <c r="AL38" s="152"/>
      <c r="AM38" s="152"/>
      <c r="AN38" s="152"/>
    </row>
    <row r="39" spans="1:40" ht="45" customHeight="1">
      <c r="A39" t="s">
        <v>127</v>
      </c>
      <c r="B39" s="303" t="s">
        <v>128</v>
      </c>
      <c r="C39" s="373">
        <f>COUNT(EdClasses!C35:FE35)/COUNT(EdClasses!$C$4:$FE$4)</f>
        <v>0.45283018867924529</v>
      </c>
      <c r="D39" s="86">
        <f>COUNT(SEC!B35:FD35)/COUNT(SEC!$C$4:$FE$4)</f>
        <v>0.47058823529411764</v>
      </c>
      <c r="E39" s="487">
        <f>COUNT(MID!C35:FE35)/COUNT(MID!$C$4:$FE$4)</f>
        <v>0.36363636363636365</v>
      </c>
      <c r="F39" s="188">
        <f>COUNT(ELEM!C35:FE35)/COUNT(ELEM!$C$4:$FE$4)</f>
        <v>0.40909090909090912</v>
      </c>
      <c r="G39" s="492">
        <f>COUNT(ECE!C35:FE35)/COUNT(ECE!$C$4:$FE$4)</f>
        <v>0.38709677419354838</v>
      </c>
      <c r="H39" s="374">
        <f>COUNT(SPED!C35:FE35)/COUNT(SPED!$C$4:$FE$4)</f>
        <v>0.8571428571428571</v>
      </c>
      <c r="I39" s="686">
        <f>COUNT(LTD!C35:FE35)/COUNT(LTD!$C$4:$FE$4)</f>
        <v>0.25</v>
      </c>
      <c r="J39" s="537">
        <f>(SUM(EdClasses!C35:FE35)*COUNT(EdClasses!$C$4:$FE$4))/1000</f>
        <v>4.5579999999999998</v>
      </c>
      <c r="K39" s="477">
        <f>(SUM(SEC!C35:BA35)*COUNT(SEC!$C$4:$BA$4))/1000</f>
        <v>0.51</v>
      </c>
      <c r="L39" s="393">
        <f>(SUM(MID!C35:BP35)*COUNT(MID!$C$4:$FE$4))/1000</f>
        <v>0.70399999999999996</v>
      </c>
      <c r="M39" s="325">
        <f>(SUM(ELEM!C35:BP35)*COUNT(ELEM!$C$4:$FE$4))/1000</f>
        <v>0.68200000000000005</v>
      </c>
      <c r="N39" s="681">
        <f>(SUM(ECE!C35:CQ35)*COUNT(ECE!$C$4:$FE$4))/1000</f>
        <v>1.2709999999999999</v>
      </c>
      <c r="O39" s="113">
        <f>(SUM(SPED!C35:W35)*COUNT(SPED!$C$4:$FE$4))/1000</f>
        <v>0.17499999999999999</v>
      </c>
      <c r="P39" s="173">
        <f>(SUM(LTD!C35:N35)*COUNT(LTD!$C$4:$FE$4))/1000</f>
        <v>1.2E-2</v>
      </c>
      <c r="Q39" s="373">
        <f>COUNTIF(EdClasses!C35:FE35,"Y")/COUNT(EdClasses!C35:FE35)</f>
        <v>0.66666666666666663</v>
      </c>
      <c r="R39" s="86">
        <f>COUNTIF(SEC!C35:BA35,"Y")/COUNT(SEC!C35:BA35)</f>
        <v>0.75</v>
      </c>
      <c r="S39" s="487">
        <f>COUNTIF(MID!C35:BP35,"Y")/COUNT(MID!C35:BP35)</f>
        <v>0.875</v>
      </c>
      <c r="T39" s="188">
        <f>COUNTIF(ELEM!C35:BP35,"Y")/COUNT(ELEM!C35:BP35)</f>
        <v>0.88888888888888884</v>
      </c>
      <c r="U39" s="492">
        <f>COUNTIF(ECE!C35:CQ35,"Y")/COUNT(ECE!C35:CQ35)</f>
        <v>0.66666666666666663</v>
      </c>
      <c r="V39" s="374">
        <f>COUNTIF(SPED!C35:W35,"Y")/COUNT(SPED!C35:W35)</f>
        <v>0.83333333333333337</v>
      </c>
      <c r="W39" s="686">
        <f>COUNTIF(LTD!C35:N35,"Y")/COUNT(LTD!C35:N35)</f>
        <v>0</v>
      </c>
      <c r="X39" s="328"/>
      <c r="Y39" s="376"/>
      <c r="Z39" s="376"/>
      <c r="AA39" s="376"/>
      <c r="AB39" s="376"/>
      <c r="AC39" s="152"/>
      <c r="AD39" s="152"/>
      <c r="AE39" s="152"/>
      <c r="AF39" s="152"/>
      <c r="AG39" s="152"/>
      <c r="AH39" s="152"/>
      <c r="AI39" s="152"/>
      <c r="AJ39" s="152"/>
      <c r="AK39" s="152"/>
      <c r="AL39" s="152"/>
      <c r="AM39" s="152"/>
      <c r="AN39" s="152"/>
    </row>
    <row r="40" spans="1:40" ht="37.5" customHeight="1">
      <c r="A40" s="375"/>
      <c r="B40" s="583" t="s">
        <v>129</v>
      </c>
      <c r="C40" s="660"/>
      <c r="D40" s="338"/>
      <c r="E40" s="338"/>
      <c r="F40" s="338"/>
      <c r="G40" s="338"/>
      <c r="H40" s="660"/>
      <c r="I40" s="353"/>
      <c r="J40" s="721"/>
      <c r="K40" s="402"/>
      <c r="L40" s="402"/>
      <c r="M40" s="402"/>
      <c r="N40" s="402"/>
      <c r="O40" s="683"/>
      <c r="P40" s="683"/>
      <c r="Q40" s="338"/>
      <c r="R40" s="338"/>
      <c r="S40" s="338"/>
      <c r="T40" s="338"/>
      <c r="U40" s="338"/>
      <c r="V40" s="660"/>
      <c r="W40" s="513"/>
      <c r="X40" s="696"/>
      <c r="Y40" s="376"/>
      <c r="Z40" s="376"/>
      <c r="AA40" s="376"/>
      <c r="AB40" s="376"/>
      <c r="AC40" s="152"/>
      <c r="AD40" s="152"/>
      <c r="AE40" s="152"/>
      <c r="AF40" s="152"/>
      <c r="AG40" s="152"/>
      <c r="AH40" s="152"/>
      <c r="AI40" s="152"/>
      <c r="AJ40" s="152"/>
      <c r="AK40" s="152"/>
      <c r="AL40" s="152"/>
      <c r="AM40" s="152"/>
      <c r="AN40" s="152"/>
    </row>
    <row r="41" spans="1:40" ht="45" customHeight="1">
      <c r="A41" t="s">
        <v>130</v>
      </c>
      <c r="B41" s="303" t="s">
        <v>131</v>
      </c>
      <c r="C41" s="373">
        <f>COUNT(EdClasses!C37:FE37)/COUNT(EdClasses!$C$4:$FE$4)</f>
        <v>0.41509433962264153</v>
      </c>
      <c r="D41" s="86">
        <f>COUNT(SEC!B37:FD37)/COUNT(SEC!$C$4:$FE$4)</f>
        <v>0.35294117647058826</v>
      </c>
      <c r="E41" s="487">
        <f>COUNT(MID!C37:FE37)/COUNT(MID!$C$4:$FE$4)</f>
        <v>0.31818181818181818</v>
      </c>
      <c r="F41" s="188">
        <f>COUNT(ELEM!C37:FE37)/COUNT(ELEM!$C$4:$FE$4)</f>
        <v>0.36363636363636365</v>
      </c>
      <c r="G41" s="492">
        <f>COUNT(ECE!C37:FE37)/COUNT(ECE!$C$4:$FE$4)</f>
        <v>0.32258064516129031</v>
      </c>
      <c r="H41" s="374">
        <f>COUNT(SPED!C37:FE37)/COUNT(SPED!$C$4:$FE$4)</f>
        <v>0.8571428571428571</v>
      </c>
      <c r="I41" s="686">
        <f>COUNT(LTD!C37:FE37)/COUNT(LTD!$C$4:$FE$4)</f>
        <v>0.25</v>
      </c>
      <c r="J41" s="537">
        <f>(SUM(EdClasses!C37:FE37)*COUNTA(EdClasses!$C$4:$FE$4))/1000</f>
        <v>3.9220000000000002</v>
      </c>
      <c r="K41" s="477">
        <f>(SUM(SEC!C37:BA37)*COUNT(SEC!$C$4:$BA$4))/1000</f>
        <v>0.39100000000000001</v>
      </c>
      <c r="L41" s="393">
        <f>(SUM(MID!C37:BP37)*COUNT(MID!$C$4:$FE$4))/1000</f>
        <v>0.59399999999999997</v>
      </c>
      <c r="M41" s="325">
        <f>(SUM(ELEM!C37:BP37)*COUNT(ELEM!$C$4:$FE$4))/1000</f>
        <v>0.59399999999999997</v>
      </c>
      <c r="N41" s="681">
        <f>(SUM(ECE!C37:CQ37)*COUNT(ECE!$C$4:$FE$4))/1000</f>
        <v>0.96099999999999997</v>
      </c>
      <c r="O41" s="113">
        <f>(SUM(SPED!C37:W37)*COUNT(SPED!$C$4:$FE$4))/1000</f>
        <v>0.161</v>
      </c>
      <c r="P41" s="173">
        <f>(SUM(LTD!C37:N37)*COUNT(LTD!$C$4:$FE$4))/1000</f>
        <v>1.2E-2</v>
      </c>
      <c r="Q41" s="373">
        <f>COUNTIF(EdClasses!C37:FE37,"Y")/COUNT(EdClasses!C37:FE37)</f>
        <v>0.81818181818181823</v>
      </c>
      <c r="R41" s="86">
        <f>COUNTIF(SEC!C37:BA37,"Y")/COUNT(SEC!C37:BA37)</f>
        <v>0.83333333333333337</v>
      </c>
      <c r="S41" s="487">
        <f>COUNTIF(MID!C37:BP37,"Y")/COUNT(MID!C37:BP37)</f>
        <v>1</v>
      </c>
      <c r="T41" s="188">
        <f>COUNTIF(ELEM!C37:BP37,"Y")/COUNT(ELEM!C37:BP37)</f>
        <v>1</v>
      </c>
      <c r="U41" s="492">
        <f>COUNTIF(ECE!C37:CQ37,"Y")/COUNT(ECE!C37:CQ37)</f>
        <v>0.8</v>
      </c>
      <c r="V41" s="374">
        <f>COUNTIF(SPED!C37:W37,"Y")/COUNT(SPED!C37:W37)</f>
        <v>0.83333333333333337</v>
      </c>
      <c r="W41" s="686">
        <f>COUNTIF(LTD!C37:N37,"Y")/COUNT(LTD!C37:N37)</f>
        <v>1</v>
      </c>
      <c r="X41" s="328"/>
      <c r="Y41" s="376"/>
      <c r="Z41" s="376"/>
      <c r="AA41" s="376"/>
      <c r="AB41" s="376"/>
      <c r="AC41" s="152"/>
      <c r="AD41" s="152"/>
      <c r="AE41" s="152"/>
      <c r="AF41" s="152"/>
      <c r="AG41" s="152"/>
      <c r="AH41" s="152"/>
      <c r="AI41" s="152"/>
      <c r="AJ41" s="152"/>
      <c r="AK41" s="152"/>
      <c r="AL41" s="152"/>
      <c r="AM41" s="152"/>
      <c r="AN41" s="152"/>
    </row>
    <row r="42" spans="1:40" ht="45" customHeight="1">
      <c r="A42" t="s">
        <v>132</v>
      </c>
      <c r="B42" s="303" t="s">
        <v>133</v>
      </c>
      <c r="C42" s="373">
        <f>COUNT(EdClasses!C38:FE38)/COUNT(EdClasses!$C$4:$FE$4)</f>
        <v>0.39622641509433965</v>
      </c>
      <c r="D42" s="86">
        <f>COUNT(SEC!B38:FD38)/COUNT(SEC!$C$4:$FE$4)</f>
        <v>0.35294117647058826</v>
      </c>
      <c r="E42" s="487">
        <f>COUNT(MID!C38:FE38)/COUNT(MID!$C$4:$FE$4)</f>
        <v>0.31818181818181818</v>
      </c>
      <c r="F42" s="188">
        <f>COUNT(ELEM!C38:FE38)/COUNT(ELEM!$C$4:$FE$4)</f>
        <v>0.40909090909090912</v>
      </c>
      <c r="G42" s="492">
        <f>COUNT(ECE!C38:FE38)/COUNT(ECE!$C$4:$FE$4)</f>
        <v>0.35483870967741937</v>
      </c>
      <c r="H42" s="374">
        <f>COUNT(SPED!C38:FE38)/COUNT(SPED!$C$4:$FE$4)</f>
        <v>0.8571428571428571</v>
      </c>
      <c r="I42" s="686">
        <f>COUNT(LTD!C38:FE38)/COUNT(LTD!$C$4:$FE$4)</f>
        <v>0.25</v>
      </c>
      <c r="J42" s="537">
        <f>(SUM(EdClasses!C38:FE38)*COUNT(EdClasses!$C$4:$FE$4))/1000</f>
        <v>3.71</v>
      </c>
      <c r="K42" s="477">
        <f>(SUM(SEC!C38:BA38)*COUNT(SEC!$C$4:$BA$4))/1000</f>
        <v>0.39100000000000001</v>
      </c>
      <c r="L42" s="393">
        <f>(SUM(MID!C38:BP38)*COUNT(MID!$C$4:$FE$4))/1000</f>
        <v>0.57199999999999995</v>
      </c>
      <c r="M42" s="325">
        <f>(SUM(ELEM!C38:BP38)*COUNT(ELEM!$C$4:$FE$4))/1000</f>
        <v>0.59399999999999997</v>
      </c>
      <c r="N42" s="681">
        <f>(SUM(ECE!C38:CQ38)*COUNT(ECE!$C$4:$FE$4))/1000</f>
        <v>0.96099999999999997</v>
      </c>
      <c r="O42" s="113">
        <f>(SUM(SPED!C38:W38)*COUNT(SPED!$C$4:$FE$4))/1000</f>
        <v>0.17499999999999999</v>
      </c>
      <c r="P42" s="173">
        <f>(SUM(LTD!C38:N38)*COUNT(LTD!$C$4:$FE$4))/1000</f>
        <v>1.2E-2</v>
      </c>
      <c r="Q42" s="373">
        <f>COUNTIF(EdClasses!C38:FE38,"Y")/COUNT(EdClasses!C38:FE38)</f>
        <v>0.76190476190476186</v>
      </c>
      <c r="R42" s="86">
        <f>COUNTIF(SEC!C38:BA38,"Y")/COUNT(SEC!C38:BA38)</f>
        <v>0.83333333333333337</v>
      </c>
      <c r="S42" s="487">
        <f>COUNTIF(MID!C38:BP38,"Y")/COUNT(MID!C38:BP38)</f>
        <v>0.7142857142857143</v>
      </c>
      <c r="T42" s="188">
        <f>COUNTIF(ELEM!C38:BP38,"Y")/COUNT(ELEM!C38:BP38)</f>
        <v>0.77777777777777779</v>
      </c>
      <c r="U42" s="492">
        <f>COUNTIF(ECE!C38:CQ38,"Y")/COUNT(ECE!C38:CQ38)</f>
        <v>0.63636363636363635</v>
      </c>
      <c r="V42" s="374">
        <f>COUNTIF(SPED!C38:W38,"Y")/COUNT(SPED!C38:W38)</f>
        <v>1</v>
      </c>
      <c r="W42" s="686">
        <f>COUNTIF(LTD!C38:N38,"Y")/COUNT(LTD!C38:N38)</f>
        <v>1</v>
      </c>
      <c r="X42" s="328"/>
      <c r="Y42" s="376"/>
      <c r="Z42" s="376"/>
      <c r="AA42" s="376"/>
      <c r="AB42" s="376"/>
      <c r="AC42" s="152"/>
      <c r="AD42" s="152"/>
      <c r="AE42" s="152"/>
      <c r="AF42" s="152"/>
      <c r="AG42" s="152"/>
      <c r="AH42" s="152"/>
      <c r="AI42" s="152"/>
      <c r="AJ42" s="152"/>
      <c r="AK42" s="152"/>
      <c r="AL42" s="152"/>
      <c r="AM42" s="152"/>
      <c r="AN42" s="152"/>
    </row>
    <row r="43" spans="1:40" ht="45" customHeight="1">
      <c r="A43" t="s">
        <v>134</v>
      </c>
      <c r="B43" s="303" t="s">
        <v>135</v>
      </c>
      <c r="C43" s="373">
        <f>COUNT(EdClasses!C39:FE39)/COUNT(EdClasses!$C$4:$FE$4)</f>
        <v>0.45283018867924529</v>
      </c>
      <c r="D43" s="86">
        <f>COUNT(SEC!B39:FD39)/COUNT(SEC!$C$4:$FE$4)</f>
        <v>0.41176470588235292</v>
      </c>
      <c r="E43" s="487">
        <f>COUNT(MID!C39:FE39)/COUNT(MID!$C$4:$FE$4)</f>
        <v>0.36363636363636365</v>
      </c>
      <c r="F43" s="188">
        <f>COUNT(ELEM!C39:FE39)/COUNT(ELEM!$C$4:$FE$4)</f>
        <v>0.45454545454545453</v>
      </c>
      <c r="G43" s="492">
        <f>COUNT(ECE!C39:FE39)/COUNT(ECE!$C$4:$FE$4)</f>
        <v>0.45161290322580644</v>
      </c>
      <c r="H43" s="374">
        <f>COUNT(SPED!C39:FE39)/COUNT(SPED!$C$4:$FE$4)</f>
        <v>0.8571428571428571</v>
      </c>
      <c r="I43" s="686">
        <f>COUNT(LTD!C39:FE39)/COUNT(LTD!$C$4:$FE$4)</f>
        <v>0.25</v>
      </c>
      <c r="J43" s="537">
        <f>(SUM(EdClasses!C39:FE39)*COUNT(EdClasses!$C$4:$FE$4))/1000</f>
        <v>3.4980000000000002</v>
      </c>
      <c r="K43" s="477">
        <f>(SUM(SEC!C39:BA39)*COUNT(SEC!$C$4:$BA$4))/1000</f>
        <v>0.39100000000000001</v>
      </c>
      <c r="L43" s="393">
        <f>(SUM(MID!C39:BP39)*COUNT(MID!$C$4:$FE$4))/1000</f>
        <v>0.61599999999999999</v>
      </c>
      <c r="M43" s="325">
        <f>(SUM(ELEM!C39:BP39)*COUNT(ELEM!$C$4:$FE$4))/1000</f>
        <v>0.59399999999999997</v>
      </c>
      <c r="N43" s="681">
        <f>(SUM(ECE!C39:CQ39)*COUNT(ECE!$C$4:$FE$4))/1000</f>
        <v>1.147</v>
      </c>
      <c r="O43" s="113">
        <f>(SUM(SPED!C39:W39)*COUNT(SPED!$C$4:$FE$4))/1000</f>
        <v>0.13300000000000001</v>
      </c>
      <c r="P43" s="173">
        <f>(SUM(LTD!C39:N39)*COUNT(LTD!$C$4:$FE$4))/1000</f>
        <v>1.2E-2</v>
      </c>
      <c r="Q43" s="373">
        <f>COUNTIF(EdClasses!C39:FE39,"Y")/COUNT(EdClasses!C39:FE39)</f>
        <v>0.29166666666666669</v>
      </c>
      <c r="R43" s="86">
        <f>COUNTIF(SEC!C39:BA39,"Y")/COUNT(SEC!C39:BA39)</f>
        <v>0.42857142857142855</v>
      </c>
      <c r="S43" s="487">
        <f>COUNTIF(MID!C39:BP39,"Y")/COUNT(MID!C39:BP39)</f>
        <v>0.5</v>
      </c>
      <c r="T43" s="188">
        <f>COUNTIF(ELEM!C39:BP39,"Y")/COUNT(ELEM!C39:BP39)</f>
        <v>0.3</v>
      </c>
      <c r="U43" s="492">
        <f>COUNTIF(ECE!C39:CQ39,"Y")/COUNT(ECE!C39:CQ39)</f>
        <v>0.2857142857142857</v>
      </c>
      <c r="V43" s="374">
        <f>COUNTIF(SPED!C39:W39,"Y")/COUNT(SPED!C39:W39)</f>
        <v>0.33333333333333331</v>
      </c>
      <c r="W43" s="686">
        <f>COUNTIF(LTD!C39:N39,"Y")/COUNT(LTD!C39:N39)</f>
        <v>0</v>
      </c>
      <c r="X43" s="328"/>
      <c r="Y43" s="376"/>
      <c r="Z43" s="376"/>
      <c r="AA43" s="376"/>
      <c r="AB43" s="376"/>
      <c r="AC43" s="152"/>
      <c r="AD43" s="152"/>
      <c r="AE43" s="152"/>
      <c r="AF43" s="152"/>
      <c r="AG43" s="152"/>
      <c r="AH43" s="152"/>
      <c r="AI43" s="152"/>
      <c r="AJ43" s="152"/>
      <c r="AK43" s="152"/>
      <c r="AL43" s="152"/>
      <c r="AM43" s="152"/>
      <c r="AN43" s="152"/>
    </row>
    <row r="44" spans="1:40" ht="45" customHeight="1">
      <c r="A44" t="s">
        <v>136</v>
      </c>
      <c r="B44" s="303" t="s">
        <v>137</v>
      </c>
      <c r="C44" s="373">
        <f>COUNT(EdClasses!C40:FE40)/COUNT(EdClasses!$C$4:$FE$4)</f>
        <v>0.32075471698113206</v>
      </c>
      <c r="D44" s="86">
        <f>COUNT(SEC!B40:FD40)/COUNT(SEC!$C$4:$FE$4)</f>
        <v>0.29411764705882354</v>
      </c>
      <c r="E44" s="487">
        <f>COUNT(MID!C40:FE40)/COUNT(MID!$C$4:$FE$4)</f>
        <v>0.27272727272727271</v>
      </c>
      <c r="F44" s="188">
        <f>COUNT(ELEM!C40:FE40)/COUNT(ELEM!$C$4:$FE$4)</f>
        <v>0.27272727272727271</v>
      </c>
      <c r="G44" s="492">
        <f>COUNT(ECE!C40:FE40)/COUNT(ECE!$C$4:$FE$4)</f>
        <v>0.25806451612903225</v>
      </c>
      <c r="H44" s="374">
        <f>COUNT(SPED!C40:FE40)/COUNT(SPED!$C$4:$FE$4)</f>
        <v>0.7142857142857143</v>
      </c>
      <c r="I44" s="686">
        <f>COUNT(LTD!C40:FE40)/COUNT(LTD!$C$4:$FE$4)</f>
        <v>0.25</v>
      </c>
      <c r="J44" s="537">
        <f>(SUM(EdClasses!C40:FE40)*COUNT(EdClasses!$C$4:$FE$4))/1000</f>
        <v>2.7029999999999998</v>
      </c>
      <c r="K44" s="477">
        <f>(SUM(SEC!C40:BA40)*COUNT(SEC!$C$4:$BA$4))/1000</f>
        <v>0.221</v>
      </c>
      <c r="L44" s="393">
        <f>(SUM(MID!C40:BP40)*COUNT(MID!$C$4:$FE$4))/1000</f>
        <v>0.35199999999999998</v>
      </c>
      <c r="M44" s="325">
        <f>(SUM(ELEM!C40:BP40)*COUNT(ELEM!$C$4:$FE$4))/1000</f>
        <v>0.35199999999999998</v>
      </c>
      <c r="N44" s="681">
        <f>(SUM(ECE!C40:CQ40)*COUNT(ECE!$C$4:$FE$4))/1000</f>
        <v>0.65100000000000002</v>
      </c>
      <c r="O44" s="113">
        <f>(SUM(SPED!C40:W40)*COUNT(SPED!$C$4:$FE$4))/1000</f>
        <v>0.14000000000000001</v>
      </c>
      <c r="P44" s="173">
        <f>(SUM(LTD!C40:N40)*COUNT(LTD!$C$4:$FE$4))/1000</f>
        <v>1.2E-2</v>
      </c>
      <c r="Q44" s="373">
        <f>COUNTIF(EdClasses!C40:FE40,"Y")/COUNT(EdClasses!C40:FE40)</f>
        <v>0.47058823529411764</v>
      </c>
      <c r="R44" s="86">
        <f>COUNTIF(SEC!C40:BA40,"Y")/COUNT(SEC!C40:BA40)</f>
        <v>0.4</v>
      </c>
      <c r="S44" s="487">
        <f>COUNTIF(MID!C40:BP40,"Y")/COUNT(MID!C40:BP40)</f>
        <v>0.33333333333333331</v>
      </c>
      <c r="T44" s="188">
        <f>COUNTIF(ELEM!C40:BP40,"Y")/COUNT(ELEM!C40:BP40)</f>
        <v>0.5</v>
      </c>
      <c r="U44" s="492">
        <f>COUNTIF(ECE!C40:CQ40,"Y")/COUNT(ECE!C40:CQ40)</f>
        <v>0.5</v>
      </c>
      <c r="V44" s="374">
        <f>COUNTIF(SPED!C40:W40,"Y")/COUNT(SPED!C40:W40)</f>
        <v>0.6</v>
      </c>
      <c r="W44" s="686">
        <f>COUNTIF(LTD!C40:N40,"Y")/COUNT(LTD!C40:N40)</f>
        <v>0</v>
      </c>
      <c r="X44" s="328"/>
      <c r="Y44" s="376"/>
      <c r="Z44" s="376"/>
      <c r="AA44" s="376"/>
      <c r="AB44" s="376"/>
      <c r="AC44" s="152"/>
      <c r="AD44" s="152"/>
      <c r="AE44" s="152"/>
      <c r="AF44" s="152"/>
      <c r="AG44" s="152"/>
      <c r="AH44" s="152"/>
      <c r="AI44" s="152"/>
      <c r="AJ44" s="152"/>
      <c r="AK44" s="152"/>
      <c r="AL44" s="152"/>
      <c r="AM44" s="152"/>
      <c r="AN44" s="152"/>
    </row>
    <row r="45" spans="1:40" ht="45" customHeight="1">
      <c r="A45" t="s">
        <v>138</v>
      </c>
      <c r="B45" s="303" t="s">
        <v>139</v>
      </c>
      <c r="C45" s="373">
        <f>COUNT(EdClasses!C41:FE41)/COUNT(EdClasses!$C$4:$FE$4)</f>
        <v>0.28301886792452829</v>
      </c>
      <c r="D45" s="86">
        <f>COUNT(SEC!B41:FD41)/COUNT(SEC!$C$4:$FE$4)</f>
        <v>0.23529411764705882</v>
      </c>
      <c r="E45" s="487">
        <f>COUNT(MID!C41:FE41)/COUNT(MID!$C$4:$FE$4)</f>
        <v>0.18181818181818182</v>
      </c>
      <c r="F45" s="188">
        <f>COUNT(ELEM!C41:FE41)/COUNT(ELEM!$C$4:$FE$4)</f>
        <v>0.22727272727272727</v>
      </c>
      <c r="G45" s="492">
        <f>COUNT(ECE!C41:FE41)/COUNT(ECE!$C$4:$FE$4)</f>
        <v>0.22580645161290322</v>
      </c>
      <c r="H45" s="374">
        <f>COUNT(SPED!C41:FE41)/COUNT(SPED!$C$4:$FE$4)</f>
        <v>0.8571428571428571</v>
      </c>
      <c r="I45" s="686">
        <f>COUNT(LTD!C41:FE41)/COUNT(LTD!$C$4:$FE$4)</f>
        <v>0.25</v>
      </c>
      <c r="J45" s="537">
        <f>(SUM(EdClasses!C41:FE41)*COUNT(EdClasses!$C$4:$FE$4))/1000</f>
        <v>2.8620000000000001</v>
      </c>
      <c r="K45" s="477">
        <f>(SUM(SEC!C41:BA41)*COUNT(SEC!$C$4:$BA$4))/1000</f>
        <v>0.255</v>
      </c>
      <c r="L45" s="393">
        <f>(SUM(MID!C41:BP41)*COUNT(MID!$C$4:$FE$4))/1000</f>
        <v>0.33</v>
      </c>
      <c r="M45" s="325">
        <f>(SUM(ELEM!C41:BP41)*COUNT(ELEM!$C$4:$FE$4))/1000</f>
        <v>0.308</v>
      </c>
      <c r="N45" s="681">
        <f>(SUM(ECE!C41:CQ41)*COUNT(ECE!$C$4:$FE$4))/1000</f>
        <v>0.55800000000000005</v>
      </c>
      <c r="O45" s="113">
        <f>(SUM(SPED!C41:W41)*COUNT(SPED!$C$4:$FE$4))/1000</f>
        <v>0.19600000000000001</v>
      </c>
      <c r="P45" s="173">
        <f>(SUM(LTD!C41:N41)*COUNT(LTD!$C$4:$FE$4))/1000</f>
        <v>1.2E-2</v>
      </c>
      <c r="Q45" s="373">
        <f>COUNTIF(EdClasses!C41:FE41,"Y")/COUNT(EdClasses!C41:FE41)</f>
        <v>0.53333333333333333</v>
      </c>
      <c r="R45" s="86">
        <f>COUNTIF(SEC!C41:BA41,"Y")/COUNT(SEC!C41:BA41)</f>
        <v>0.5</v>
      </c>
      <c r="S45" s="487">
        <f>COUNTIF(MID!C41:BP41,"Y")/COUNT(MID!C41:BP41)</f>
        <v>0.5</v>
      </c>
      <c r="T45" s="188">
        <f>COUNTIF(ELEM!C41:BP41,"Y")/COUNT(ELEM!C41:BP41)</f>
        <v>0.4</v>
      </c>
      <c r="U45" s="492">
        <f>COUNTIF(ECE!C41:CQ41,"Y")/COUNT(ECE!C41:CQ41)</f>
        <v>0.2857142857142857</v>
      </c>
      <c r="V45" s="374">
        <f>COUNTIF(SPED!C41:W41,"Y")/COUNT(SPED!C41:W41)</f>
        <v>0.66666666666666663</v>
      </c>
      <c r="W45" s="686">
        <f>COUNTIF(LTD!C41:N41,"Y")/COUNT(LTD!C41:N41)</f>
        <v>1</v>
      </c>
      <c r="X45" s="328"/>
      <c r="Y45" s="376"/>
      <c r="Z45" s="376"/>
      <c r="AA45" s="376"/>
      <c r="AB45" s="376"/>
      <c r="AC45" s="152"/>
      <c r="AD45" s="152"/>
      <c r="AE45" s="152"/>
      <c r="AF45" s="152"/>
      <c r="AG45" s="152"/>
      <c r="AH45" s="152"/>
      <c r="AI45" s="152"/>
      <c r="AJ45" s="152"/>
      <c r="AK45" s="152"/>
      <c r="AL45" s="152"/>
      <c r="AM45" s="152"/>
      <c r="AN45" s="152"/>
    </row>
    <row r="46" spans="1:40" ht="37.5" customHeight="1">
      <c r="A46" s="375"/>
      <c r="B46" s="583" t="s">
        <v>140</v>
      </c>
      <c r="C46" s="660"/>
      <c r="D46" s="338"/>
      <c r="E46" s="338"/>
      <c r="F46" s="338"/>
      <c r="G46" s="338"/>
      <c r="H46" s="660"/>
      <c r="I46" s="353"/>
      <c r="J46" s="721"/>
      <c r="K46" s="402"/>
      <c r="L46" s="402"/>
      <c r="M46" s="402"/>
      <c r="N46" s="402"/>
      <c r="O46" s="683"/>
      <c r="P46" s="683"/>
      <c r="Q46" s="338"/>
      <c r="R46" s="338"/>
      <c r="S46" s="338"/>
      <c r="T46" s="338"/>
      <c r="U46" s="338"/>
      <c r="V46" s="660"/>
      <c r="W46" s="513"/>
      <c r="X46" s="696"/>
      <c r="Y46" s="376"/>
      <c r="Z46" s="376"/>
      <c r="AA46" s="376"/>
      <c r="AB46" s="376"/>
      <c r="AC46" s="152"/>
      <c r="AD46" s="152"/>
      <c r="AE46" s="152"/>
      <c r="AF46" s="152"/>
      <c r="AG46" s="152"/>
      <c r="AH46" s="152"/>
      <c r="AI46" s="152"/>
      <c r="AJ46" s="152"/>
      <c r="AK46" s="152"/>
      <c r="AL46" s="152"/>
      <c r="AM46" s="152"/>
      <c r="AN46" s="152"/>
    </row>
    <row r="47" spans="1:40" ht="45" customHeight="1">
      <c r="A47" t="s">
        <v>141</v>
      </c>
      <c r="B47" s="303" t="s">
        <v>142</v>
      </c>
      <c r="C47" s="373">
        <f>COUNT(EdClasses!C43:FE43)/COUNT(EdClasses!$C$4:$FE$4)</f>
        <v>0.60377358490566035</v>
      </c>
      <c r="D47" s="86">
        <f>COUNT(SEC!B43:FD43)/COUNT(SEC!$C$4:$FE$4)</f>
        <v>0.6470588235294118</v>
      </c>
      <c r="E47" s="487">
        <f>COUNT(MID!C43:FE43)/COUNT(MID!$C$4:$FE$4)</f>
        <v>0.59090909090909094</v>
      </c>
      <c r="F47" s="188">
        <f>COUNT(ELEM!C43:FE43)/COUNT(ELEM!$C$4:$FE$4)</f>
        <v>0.63636363636363635</v>
      </c>
      <c r="G47" s="492">
        <f>COUNT(ECE!C43:FE43)/COUNT(ECE!$C$4:$FE$4)</f>
        <v>0.58064516129032262</v>
      </c>
      <c r="H47" s="374">
        <f>COUNT(SPED!C43:FE43)/COUNT(SPED!$C$4:$FE$4)</f>
        <v>1</v>
      </c>
      <c r="I47" s="686">
        <f>COUNT(LTD!C43:FE43)/COUNT(LTD!$C$4:$FE$4)</f>
        <v>0.25</v>
      </c>
      <c r="J47" s="537">
        <f>(SUM(EdClasses!C43:FE43)*COUNT(EdClasses!$C$4:$FE$4))/1000</f>
        <v>5.0350000000000001</v>
      </c>
      <c r="K47" s="477">
        <f>(SUM(SEC!C43:BA43)*COUNT(SEC!$C$4:$BA$4))/1000</f>
        <v>0.59499999999999997</v>
      </c>
      <c r="L47" s="393">
        <f>(SUM(MID!C43:BP43)*COUNT(MID!$C$4:$FE$4))/1000</f>
        <v>0.94599999999999995</v>
      </c>
      <c r="M47" s="325">
        <f>(SUM(ELEM!C43:BP43)*COUNT(ELEM!$C$4:$FE$4))/1000</f>
        <v>0.85799999999999998</v>
      </c>
      <c r="N47" s="681">
        <f>(SUM(ECE!C43:CQ43)*COUNT(ECE!$C$4:$FE$4))/1000</f>
        <v>1.5189999999999999</v>
      </c>
      <c r="O47" s="113">
        <f>(SUM(SPED!C43:W43)*COUNT(SPED!$C$4:$FE$4))/1000</f>
        <v>0.161</v>
      </c>
      <c r="P47" s="173">
        <f>(SUM(LTD!C43:N43)*COUNT(LTD!$C$4:$FE$4))/1000</f>
        <v>1.2E-2</v>
      </c>
      <c r="Q47" s="373">
        <f>COUNTIF(EdClasses!C43:FE43,"Y")/COUNT(EdClasses!C43:FE43)</f>
        <v>0.28125</v>
      </c>
      <c r="R47" s="86">
        <f>COUNTIF(SEC!C43:BA43,"Y")/COUNT(SEC!C43:BA43)</f>
        <v>0.27272727272727271</v>
      </c>
      <c r="S47" s="487">
        <f>COUNTIF(MID!C43:BP43,"Y")/COUNT(MID!C43:BP43)</f>
        <v>0.46153846153846156</v>
      </c>
      <c r="T47" s="188">
        <f>COUNTIF(ELEM!C43:BP43,"Y")/COUNT(ELEM!C43:BP43)</f>
        <v>0.2857142857142857</v>
      </c>
      <c r="U47" s="492">
        <f>COUNTIF(ECE!C43:CQ43,"Y")/COUNT(ECE!C43:CQ43)</f>
        <v>0.22222222222222221</v>
      </c>
      <c r="V47" s="374">
        <f>COUNTIF(SPED!C43:W43,"Y")/COUNT(SPED!C43:W43)</f>
        <v>0.2857142857142857</v>
      </c>
      <c r="W47" s="686">
        <f>COUNTIF(LTD!C43:N43,"Y")/COUNT(LTD!C43:N43)</f>
        <v>0</v>
      </c>
      <c r="X47" s="328"/>
      <c r="Y47" s="376"/>
      <c r="Z47" s="376"/>
      <c r="AA47" s="376"/>
      <c r="AB47" s="376"/>
      <c r="AC47" s="152"/>
      <c r="AD47" s="152"/>
      <c r="AE47" s="152"/>
      <c r="AF47" s="152"/>
      <c r="AG47" s="152"/>
      <c r="AH47" s="152"/>
      <c r="AI47" s="152"/>
      <c r="AJ47" s="152"/>
      <c r="AK47" s="152"/>
      <c r="AL47" s="152"/>
      <c r="AM47" s="152"/>
      <c r="AN47" s="152"/>
    </row>
    <row r="48" spans="1:40" ht="45" customHeight="1">
      <c r="A48" t="s">
        <v>143</v>
      </c>
      <c r="B48" s="303" t="s">
        <v>144</v>
      </c>
      <c r="C48" s="373">
        <f>COUNT(EdClasses!C44:FE44)/COUNT(EdClasses!$C$4:$FE$4)</f>
        <v>0.660377358490566</v>
      </c>
      <c r="D48" s="86">
        <f>COUNT(SEC!B44:FD44)/COUNT(SEC!$C$4:$FE$4)</f>
        <v>0.76470588235294112</v>
      </c>
      <c r="E48" s="487">
        <f>COUNT(MID!C44:FE44)/COUNT(MID!$C$4:$FE$4)</f>
        <v>0.59090909090909094</v>
      </c>
      <c r="F48" s="188">
        <f>COUNT(ELEM!C44:FE44)/COUNT(ELEM!$C$4:$FE$4)</f>
        <v>0.72727272727272729</v>
      </c>
      <c r="G48" s="492">
        <f>COUNT(ECE!C44:FE44)/COUNT(ECE!$C$4:$FE$4)</f>
        <v>0.67741935483870963</v>
      </c>
      <c r="H48" s="374">
        <f>COUNT(SPED!C44:FE44)/COUNT(SPED!$C$4:$FE$4)</f>
        <v>1</v>
      </c>
      <c r="I48" s="686">
        <f>COUNT(LTD!C44:FE44)/COUNT(LTD!$C$4:$FE$4)</f>
        <v>0.25</v>
      </c>
      <c r="J48" s="537">
        <f>(SUM(EdClasses!C44:FE44)*COUNT(EdClasses!$C$4:$FE$4))/1000</f>
        <v>5.0880000000000001</v>
      </c>
      <c r="K48" s="477">
        <f>(SUM(SEC!C44:BA44)*COUNT(SEC!$C$4:$BA$4))/1000</f>
        <v>0.66300000000000003</v>
      </c>
      <c r="L48" s="393">
        <f>(SUM(MID!C44:BP44)*COUNT(MID!$C$4:$FE$4))/1000</f>
        <v>0.85799999999999998</v>
      </c>
      <c r="M48" s="325">
        <f>(SUM(ELEM!C44:BP44)*COUNT(ELEM!$C$4:$FE$4))/1000</f>
        <v>0.92400000000000004</v>
      </c>
      <c r="N48" s="681">
        <f>(SUM(ECE!C44:CQ44)*COUNT(ECE!$C$4:$FE$4))/1000</f>
        <v>1.643</v>
      </c>
      <c r="O48" s="113">
        <f>(SUM(SPED!C44:W44)*COUNT(SPED!$C$4:$FE$4))/1000</f>
        <v>0.14000000000000001</v>
      </c>
      <c r="P48" s="173">
        <f>(SUM(LTD!C44:N44)*COUNT(LTD!$C$4:$FE$4))/1000</f>
        <v>1.2E-2</v>
      </c>
      <c r="Q48" s="373">
        <f>COUNTIF(EdClasses!C44:FE44,"Y")/COUNT(EdClasses!C44:FE44)</f>
        <v>0.25714285714285712</v>
      </c>
      <c r="R48" s="86">
        <f>COUNTIF(SEC!C44:BA44,"Y")/COUNT(SEC!C44:BA44)</f>
        <v>0.15384615384615385</v>
      </c>
      <c r="S48" s="487">
        <f>COUNTIF(MID!C44:BP44,"Y")/COUNT(MID!C44:BP44)</f>
        <v>0.23076923076923078</v>
      </c>
      <c r="T48" s="188">
        <f>COUNTIF(ELEM!C44:BP44,"Y")/COUNT(ELEM!C44:BP44)</f>
        <v>0.25</v>
      </c>
      <c r="U48" s="492">
        <f>COUNTIF(ECE!C44:CQ44,"Y")/COUNT(ECE!C44:CQ44)</f>
        <v>0.23809523809523808</v>
      </c>
      <c r="V48" s="374">
        <f>COUNTIF(SPED!C44:W44,"Y")/COUNT(SPED!C44:W44)</f>
        <v>0.2857142857142857</v>
      </c>
      <c r="W48" s="686">
        <f>COUNTIF(LTD!C44:N44,"Y")/COUNT(LTD!C44:N44)</f>
        <v>0</v>
      </c>
      <c r="X48" s="328"/>
      <c r="Y48" s="376"/>
      <c r="Z48" s="376"/>
      <c r="AA48" s="376"/>
      <c r="AB48" s="376"/>
      <c r="AC48" s="152"/>
      <c r="AD48" s="152"/>
      <c r="AE48" s="152"/>
      <c r="AF48" s="152"/>
      <c r="AG48" s="152"/>
      <c r="AH48" s="152"/>
      <c r="AI48" s="152"/>
      <c r="AJ48" s="152"/>
      <c r="AK48" s="152"/>
      <c r="AL48" s="152"/>
      <c r="AM48" s="152"/>
      <c r="AN48" s="152"/>
    </row>
    <row r="49" spans="1:40" ht="45" customHeight="1">
      <c r="A49" t="s">
        <v>145</v>
      </c>
      <c r="B49" s="303" t="s">
        <v>146</v>
      </c>
      <c r="C49" s="373">
        <f>COUNT(EdClasses!C45:FE45)/COUNT(EdClasses!$C$4:$FE$4)</f>
        <v>0.62264150943396224</v>
      </c>
      <c r="D49" s="86">
        <f>COUNT(SEC!B45:FD45)/COUNT(SEC!$C$4:$FE$4)</f>
        <v>0.6470588235294118</v>
      </c>
      <c r="E49" s="487">
        <f>COUNT(MID!C45:FE45)/COUNT(MID!$C$4:$FE$4)</f>
        <v>0.59090909090909094</v>
      </c>
      <c r="F49" s="188">
        <f>COUNT(ELEM!C45:FE45)/COUNT(ELEM!$C$4:$FE$4)</f>
        <v>0.59090909090909094</v>
      </c>
      <c r="G49" s="492">
        <f>COUNT(ECE!C45:FE45)/COUNT(ECE!$C$4:$FE$4)</f>
        <v>0.54838709677419351</v>
      </c>
      <c r="H49" s="374">
        <f>COUNT(SPED!C45:FE45)/COUNT(SPED!$C$4:$FE$4)</f>
        <v>1</v>
      </c>
      <c r="I49" s="686">
        <f>COUNT(LTD!C45:FE45)/COUNT(LTD!$C$4:$FE$4)</f>
        <v>0.25</v>
      </c>
      <c r="J49" s="537">
        <f>(SUM(EdClasses!C45:FE45)*COUNT(EdClasses!$C$4:$FE$4))/1000</f>
        <v>4.9290000000000003</v>
      </c>
      <c r="K49" s="477">
        <f>(SUM(SEC!C45:BA45)*COUNT(SEC!$C$4:$BA$4))/1000</f>
        <v>0.59499999999999997</v>
      </c>
      <c r="L49" s="393">
        <f>(SUM(MID!C45:BP45)*COUNT(MID!$C$4:$FE$4))/1000</f>
        <v>0.85799999999999998</v>
      </c>
      <c r="M49" s="325">
        <f>(SUM(ELEM!C45:BP45)*COUNT(ELEM!$C$4:$FE$4))/1000</f>
        <v>0.748</v>
      </c>
      <c r="N49" s="681">
        <f>(SUM(ECE!C45:CQ45)*COUNT(ECE!$C$4:$FE$4))/1000</f>
        <v>1.3640000000000001</v>
      </c>
      <c r="O49" s="113">
        <f>(SUM(SPED!C45:W45)*COUNT(SPED!$C$4:$FE$4))/1000</f>
        <v>0.154</v>
      </c>
      <c r="P49" s="173">
        <f>(SUM(LTD!C45:N45)*COUNT(LTD!$C$4:$FE$4))/1000</f>
        <v>1.2E-2</v>
      </c>
      <c r="Q49" s="373">
        <f>COUNTIF(EdClasses!C45:FE45,"Y")/COUNT(EdClasses!C45:FE45)</f>
        <v>0.33333333333333331</v>
      </c>
      <c r="R49" s="86">
        <f>COUNTIF(SEC!C45:BA45,"Y")/COUNT(SEC!C45:BA45)</f>
        <v>0.54545454545454541</v>
      </c>
      <c r="S49" s="487">
        <f>COUNTIF(MID!C45:BP45,"Y")/COUNT(MID!C45:BP45)</f>
        <v>0.61538461538461542</v>
      </c>
      <c r="T49" s="188">
        <f>COUNTIF(ELEM!C45:BP45,"Y")/COUNT(ELEM!C45:BP45)</f>
        <v>0.30769230769230771</v>
      </c>
      <c r="U49" s="492">
        <f>COUNTIF(ECE!C45:CQ45,"Y")/COUNT(ECE!C45:CQ45)</f>
        <v>0.23529411764705882</v>
      </c>
      <c r="V49" s="374">
        <f>COUNTIF(SPED!C45:W45,"Y")/COUNT(SPED!C45:W45)</f>
        <v>0.2857142857142857</v>
      </c>
      <c r="W49" s="686">
        <f>COUNTIF(LTD!C45:N45,"Y")/COUNT(LTD!C45:N45)</f>
        <v>1</v>
      </c>
      <c r="X49" s="328"/>
      <c r="Y49" s="376"/>
      <c r="Z49" s="376"/>
      <c r="AA49" s="376"/>
      <c r="AB49" s="376"/>
      <c r="AC49" s="152"/>
      <c r="AD49" s="152"/>
      <c r="AE49" s="152"/>
      <c r="AF49" s="152"/>
      <c r="AG49" s="152"/>
      <c r="AH49" s="152"/>
      <c r="AI49" s="152"/>
      <c r="AJ49" s="152"/>
      <c r="AK49" s="152"/>
      <c r="AL49" s="152"/>
      <c r="AM49" s="152"/>
      <c r="AN49" s="152"/>
    </row>
    <row r="50" spans="1:40" ht="45" customHeight="1">
      <c r="A50" t="s">
        <v>147</v>
      </c>
      <c r="B50" s="303" t="s">
        <v>148</v>
      </c>
      <c r="C50" s="373">
        <f>COUNT(EdClasses!C46:FE46)/COUNT(EdClasses!$C$4:$FE$4)</f>
        <v>0.47169811320754718</v>
      </c>
      <c r="D50" s="86">
        <f>COUNT(SEC!B46:FD46)/COUNT(SEC!$C$4:$FE$4)</f>
        <v>0.41176470588235292</v>
      </c>
      <c r="E50" s="487">
        <f>COUNT(MID!C46:FE46)/COUNT(MID!$C$4:$FE$4)</f>
        <v>0.36363636363636365</v>
      </c>
      <c r="F50" s="188">
        <f>COUNT(ELEM!C46:FE46)/COUNT(ELEM!$C$4:$FE$4)</f>
        <v>0.45454545454545453</v>
      </c>
      <c r="G50" s="492">
        <f>COUNT(ECE!C46:FE46)/COUNT(ECE!$C$4:$FE$4)</f>
        <v>0.4838709677419355</v>
      </c>
      <c r="H50" s="374">
        <f>COUNT(SPED!C46:FE46)/COUNT(SPED!$C$4:$FE$4)</f>
        <v>0.8571428571428571</v>
      </c>
      <c r="I50" s="686">
        <f>COUNT(LTD!C46:FE46)/COUNT(LTD!$C$4:$FE$4)</f>
        <v>0.25</v>
      </c>
      <c r="J50" s="537">
        <f>(SUM(EdClasses!C46:FE46)*COUNT(EdClasses!$C$4:$FE$4))/1000</f>
        <v>3.7629999999999999</v>
      </c>
      <c r="K50" s="477">
        <f>(SUM(SEC!C46:BA46)*COUNT(SEC!$C$4:$BA$4))/1000</f>
        <v>0.374</v>
      </c>
      <c r="L50" s="393">
        <f>(SUM(MID!C46:BP46)*COUNT(MID!$C$4:$FE$4))/1000</f>
        <v>0.55000000000000004</v>
      </c>
      <c r="M50" s="325">
        <f>(SUM(ELEM!C46:BP46)*COUNT(ELEM!$C$4:$FE$4))/1000</f>
        <v>0.57199999999999995</v>
      </c>
      <c r="N50" s="681">
        <f>(SUM(ECE!C46:CQ46)*COUNT(ECE!$C$4:$FE$4))/1000</f>
        <v>1.2090000000000001</v>
      </c>
      <c r="O50" s="113">
        <f>(SUM(SPED!C46:W46)*COUNT(SPED!$C$4:$FE$4))/1000</f>
        <v>0.14000000000000001</v>
      </c>
      <c r="P50" s="173">
        <f>(SUM(LTD!C46:N46)*COUNT(LTD!$C$4:$FE$4))/1000</f>
        <v>1.2E-2</v>
      </c>
      <c r="Q50" s="373">
        <f>COUNTIF(EdClasses!C46:FE46,"Y")/COUNT(EdClasses!C46:FE46)</f>
        <v>0.36</v>
      </c>
      <c r="R50" s="86">
        <f>COUNTIF(SEC!C46:BA46,"Y")/COUNT(SEC!C46:BA46)</f>
        <v>0.2857142857142857</v>
      </c>
      <c r="S50" s="487">
        <f>COUNTIF(MID!C46:BP46,"Y")/COUNT(MID!C46:BP46)</f>
        <v>0.25</v>
      </c>
      <c r="T50" s="188">
        <f>COUNTIF(ELEM!C46:BP46,"Y")/COUNT(ELEM!C46:BP46)</f>
        <v>0.2</v>
      </c>
      <c r="U50" s="492">
        <f>COUNTIF(ECE!C46:CQ46,"Y")/COUNT(ECE!C46:CQ46)</f>
        <v>0.26666666666666666</v>
      </c>
      <c r="V50" s="374">
        <f>COUNTIF(SPED!C46:W46,"Y")/COUNT(SPED!C46:W46)</f>
        <v>0.66666666666666663</v>
      </c>
      <c r="W50" s="686">
        <f>COUNTIF(LTD!C46:N46,"Y")/COUNT(LTD!C46:N46)</f>
        <v>1</v>
      </c>
      <c r="X50" s="328"/>
      <c r="Y50" s="376"/>
      <c r="Z50" s="376"/>
      <c r="AA50" s="376"/>
      <c r="AB50" s="376"/>
      <c r="AC50" s="152"/>
      <c r="AD50" s="152"/>
      <c r="AE50" s="152"/>
      <c r="AF50" s="152"/>
      <c r="AG50" s="152"/>
      <c r="AH50" s="152"/>
      <c r="AI50" s="152"/>
      <c r="AJ50" s="152"/>
      <c r="AK50" s="152"/>
      <c r="AL50" s="152"/>
      <c r="AM50" s="152"/>
      <c r="AN50" s="152"/>
    </row>
    <row r="51" spans="1:40" ht="37.5" customHeight="1">
      <c r="A51" s="90"/>
      <c r="B51" s="684" t="s">
        <v>315</v>
      </c>
      <c r="C51" s="149"/>
      <c r="D51" s="295"/>
      <c r="E51" s="295"/>
      <c r="F51" s="295"/>
      <c r="G51" s="295"/>
      <c r="H51" s="149"/>
      <c r="I51" s="369"/>
      <c r="J51" s="305"/>
      <c r="K51" s="221"/>
      <c r="L51" s="221"/>
      <c r="M51" s="221"/>
      <c r="N51" s="221"/>
      <c r="O51" s="45"/>
      <c r="P51" s="45"/>
      <c r="Q51" s="295"/>
      <c r="R51" s="295"/>
      <c r="S51" s="295"/>
      <c r="T51" s="295"/>
      <c r="U51" s="295"/>
      <c r="V51" s="149"/>
      <c r="W51" s="212"/>
      <c r="X51" s="682"/>
      <c r="Y51" s="376"/>
      <c r="Z51" s="376"/>
      <c r="AA51" s="376"/>
      <c r="AB51" s="376"/>
      <c r="AC51" s="152"/>
      <c r="AD51" s="152"/>
      <c r="AE51" s="152"/>
      <c r="AF51" s="152"/>
      <c r="AG51" s="152"/>
      <c r="AH51" s="152"/>
      <c r="AI51" s="152"/>
      <c r="AJ51" s="152"/>
      <c r="AK51" s="152"/>
      <c r="AL51" s="152"/>
      <c r="AM51" s="152"/>
      <c r="AN51" s="152"/>
    </row>
    <row r="52" spans="1:40" ht="37.5" customHeight="1">
      <c r="A52" s="346"/>
      <c r="B52" s="668" t="s">
        <v>150</v>
      </c>
      <c r="C52" s="492"/>
      <c r="D52" s="492"/>
      <c r="E52" s="492"/>
      <c r="F52" s="492"/>
      <c r="G52" s="492"/>
      <c r="H52" s="381"/>
      <c r="I52" s="106"/>
      <c r="J52" s="74"/>
      <c r="K52" s="681"/>
      <c r="L52" s="681"/>
      <c r="M52" s="681"/>
      <c r="N52" s="681"/>
      <c r="O52" s="102"/>
      <c r="P52" s="102"/>
      <c r="Q52" s="492"/>
      <c r="R52" s="492"/>
      <c r="S52" s="492"/>
      <c r="T52" s="492"/>
      <c r="U52" s="492"/>
      <c r="V52" s="381"/>
      <c r="W52" s="247"/>
      <c r="X52" s="89"/>
      <c r="Y52" s="376"/>
      <c r="Z52" s="376"/>
      <c r="AA52" s="376"/>
      <c r="AB52" s="376"/>
      <c r="AC52" s="152"/>
      <c r="AD52" s="152"/>
      <c r="AE52" s="152"/>
      <c r="AF52" s="152"/>
      <c r="AG52" s="152"/>
      <c r="AH52" s="152"/>
      <c r="AI52" s="152"/>
      <c r="AJ52" s="152"/>
      <c r="AK52" s="152"/>
      <c r="AL52" s="152"/>
      <c r="AM52" s="152"/>
      <c r="AN52" s="152"/>
    </row>
    <row r="53" spans="1:40" ht="45" customHeight="1">
      <c r="A53" t="s">
        <v>151</v>
      </c>
      <c r="B53" s="68" t="s">
        <v>152</v>
      </c>
      <c r="C53" s="373">
        <f>COUNT(EdClasses!C49:FE49)/COUNT(EdClasses!$C$4:$FE$4)</f>
        <v>0.79245283018867929</v>
      </c>
      <c r="D53" s="86">
        <f>COUNT(SEC!B49:FD49)/COUNT(SEC!$C$4:$FE$4)</f>
        <v>0.94117647058823528</v>
      </c>
      <c r="E53" s="487">
        <f>COUNT(MID!C49:FE49)/COUNT(MID!$C$4:$FE$4)</f>
        <v>0.86363636363636365</v>
      </c>
      <c r="F53" s="188">
        <f>COUNT(ELEM!C49:FE49)/COUNT(ELEM!$C$4:$FE$4)</f>
        <v>0.86363636363636365</v>
      </c>
      <c r="G53" s="492">
        <f>COUNT(ECE!C49:FE49)/COUNT(ECE!$C$4:$FE$4)</f>
        <v>0.77419354838709675</v>
      </c>
      <c r="H53" s="374">
        <f>COUNT(SPED!C49:FE49)/COUNT(SPED!$C$4:$FE$4)</f>
        <v>1</v>
      </c>
      <c r="I53" s="686">
        <f>COUNT(LTD!C49:FE49)/COUNT(LTD!$C$4:$FE$4)</f>
        <v>0.75</v>
      </c>
      <c r="J53" s="537">
        <f>(SUM(EdClasses!C49:FE49)*COUNT(EdClasses!$C$4:$FE$4))/1000</f>
        <v>8.6389999999999993</v>
      </c>
      <c r="K53" s="477">
        <f>(SUM(SEC!C49:BA49)*COUNT(SEC!$C$4:$BA$4))/1000</f>
        <v>1.2410000000000001</v>
      </c>
      <c r="L53" s="393">
        <f>(SUM(MID!C49:BP49)*COUNT(MID!$C$4:$FE$4))/1000</f>
        <v>1.87</v>
      </c>
      <c r="M53" s="325">
        <f>(SUM(ELEM!C49:BP49)*COUNT(ELEM!$C$4:$FE$4))/1000</f>
        <v>1.694</v>
      </c>
      <c r="N53" s="681">
        <f>(SUM(ECE!C49:CQ49)*COUNT(ECE!$C$4:$FE$4))/1000</f>
        <v>2.79</v>
      </c>
      <c r="O53" s="113">
        <f>(SUM(SPED!C49:W49)*COUNT(SPED!$C$4:$FE$4))/1000</f>
        <v>0.217</v>
      </c>
      <c r="P53" s="173">
        <f>(SUM(LTD!C49:N49)*COUNT(LTD!$C$4:$FE$4))/1000</f>
        <v>0.02</v>
      </c>
      <c r="Q53" s="373">
        <f>COUNTIF(EdClasses!C49:FE49,"Y")/COUNT(EdClasses!C49:FE49)</f>
        <v>0.69047619047619047</v>
      </c>
      <c r="R53" s="86">
        <f>COUNTIF(SEC!C49:BA49,"Y")/COUNT(SEC!C49:BA49)</f>
        <v>0.875</v>
      </c>
      <c r="S53" s="487">
        <f>COUNTIF(MID!C49:BP49,"Y")/COUNT(MID!C49:BP49)</f>
        <v>0.84210526315789469</v>
      </c>
      <c r="T53" s="188">
        <f>COUNTIF(ELEM!C49:BP49,"Y")/COUNT(ELEM!C49:BP49)</f>
        <v>0.73684210526315785</v>
      </c>
      <c r="U53" s="492">
        <f>COUNTIF(ECE!C49:CQ49,"Y")/COUNT(ECE!C49:CQ49)</f>
        <v>0.79166666666666663</v>
      </c>
      <c r="V53" s="374">
        <f>COUNTIF(SPED!C49:W49,"Y")/COUNT(SPED!C49:W49)</f>
        <v>0.5714285714285714</v>
      </c>
      <c r="W53" s="686">
        <f>COUNTIF(LTD!C49:N49,"Y")/COUNT(LTD!C49:N49)</f>
        <v>0</v>
      </c>
      <c r="X53" s="328"/>
      <c r="Y53" s="376"/>
      <c r="Z53" s="376"/>
      <c r="AA53" s="376"/>
      <c r="AB53" s="376"/>
      <c r="AC53" s="152"/>
      <c r="AD53" s="152"/>
      <c r="AE53" s="152"/>
      <c r="AF53" s="152"/>
      <c r="AG53" s="152"/>
      <c r="AH53" s="152"/>
      <c r="AI53" s="152"/>
      <c r="AJ53" s="152"/>
      <c r="AK53" s="152"/>
      <c r="AL53" s="152"/>
      <c r="AM53" s="152"/>
      <c r="AN53" s="152"/>
    </row>
    <row r="54" spans="1:40" ht="45" customHeight="1">
      <c r="A54" t="s">
        <v>153</v>
      </c>
      <c r="B54" s="68" t="s">
        <v>154</v>
      </c>
      <c r="C54" s="373">
        <f>COUNT(EdClasses!C50:FE50)/COUNT(EdClasses!$C$4:$FE$4)</f>
        <v>0.71698113207547165</v>
      </c>
      <c r="D54" s="86">
        <f>COUNT(SEC!B50:FD50)/COUNT(SEC!$C$4:$FE$4)</f>
        <v>0.76470588235294112</v>
      </c>
      <c r="E54" s="487">
        <f>COUNT(MID!C50:FE50)/COUNT(MID!$C$4:$FE$4)</f>
        <v>0.63636363636363635</v>
      </c>
      <c r="F54" s="188">
        <f>COUNT(ELEM!C50:FE50)/COUNT(ELEM!$C$4:$FE$4)</f>
        <v>0.68181818181818177</v>
      </c>
      <c r="G54" s="492">
        <f>COUNT(ECE!C50:FE50)/COUNT(ECE!$C$4:$FE$4)</f>
        <v>0.70967741935483875</v>
      </c>
      <c r="H54" s="374">
        <f>COUNT(SPED!C50:FE50)/COUNT(SPED!$C$4:$FE$4)</f>
        <v>0.8571428571428571</v>
      </c>
      <c r="I54" s="686">
        <f>COUNT(LTD!C50:FE50)/COUNT(LTD!$C$4:$FE$4)</f>
        <v>0.75</v>
      </c>
      <c r="J54" s="537">
        <f>(SUM(EdClasses!C50:FE50)*COUNT(EdClasses!$C$4:$FE$4))/1000</f>
        <v>6.5190000000000001</v>
      </c>
      <c r="K54" s="477">
        <f>(SUM(SEC!C50:BA50)*COUNT(SEC!$C$4:$BA$4))/1000</f>
        <v>0.78200000000000003</v>
      </c>
      <c r="L54" s="393">
        <f>(SUM(MID!C50:BP50)*COUNT(MID!$C$4:$FE$4))/1000</f>
        <v>1.034</v>
      </c>
      <c r="M54" s="325">
        <f>(SUM(ELEM!C50:BP50)*COUNT(ELEM!$C$4:$FE$4))/1000</f>
        <v>0.99</v>
      </c>
      <c r="N54" s="681">
        <f>(SUM(ECE!C50:CQ50)*COUNT(ECE!$C$4:$FE$4))/1000</f>
        <v>1.9530000000000001</v>
      </c>
      <c r="O54" s="113">
        <f>(SUM(SPED!C50:W50)*COUNT(SPED!$C$4:$FE$4))/1000</f>
        <v>0.14000000000000001</v>
      </c>
      <c r="P54" s="173">
        <f>(SUM(LTD!C50:N50)*COUNT(LTD!$C$4:$FE$4))/1000</f>
        <v>5.1999999999999998E-2</v>
      </c>
      <c r="Q54" s="373">
        <f>COUNTIF(EdClasses!C50:FE50,"Y")/COUNT(EdClasses!C50:FE50)</f>
        <v>0.44736842105263158</v>
      </c>
      <c r="R54" s="86">
        <f>COUNTIF(SEC!C50:BA50,"Y")/COUNT(SEC!C50:BA50)</f>
        <v>0.46153846153846156</v>
      </c>
      <c r="S54" s="487">
        <f>COUNTIF(MID!C50:BP50,"Y")/COUNT(MID!C50:BP50)</f>
        <v>0.5</v>
      </c>
      <c r="T54" s="188">
        <f>COUNTIF(ELEM!C50:BP50,"Y")/COUNT(ELEM!C50:BP50)</f>
        <v>0.33333333333333331</v>
      </c>
      <c r="U54" s="492">
        <f>COUNTIF(ECE!C50:CQ50,"Y")/COUNT(ECE!C50:CQ50)</f>
        <v>0.31818181818181818</v>
      </c>
      <c r="V54" s="374">
        <f>COUNTIF(SPED!C50:W50,"Y")/COUNT(SPED!C50:W50)</f>
        <v>0.33333333333333331</v>
      </c>
      <c r="W54" s="686">
        <f>COUNTIF(LTD!C50:N50,"Y")/COUNT(LTD!C50:N50)</f>
        <v>1</v>
      </c>
      <c r="X54" s="328"/>
      <c r="Y54" s="376"/>
      <c r="Z54" s="376"/>
      <c r="AA54" s="376"/>
      <c r="AB54" s="376"/>
      <c r="AC54" s="152"/>
      <c r="AD54" s="152"/>
      <c r="AE54" s="152"/>
      <c r="AF54" s="152"/>
      <c r="AG54" s="152"/>
      <c r="AH54" s="152"/>
      <c r="AI54" s="152"/>
      <c r="AJ54" s="152"/>
      <c r="AK54" s="152"/>
      <c r="AL54" s="152"/>
      <c r="AM54" s="152"/>
      <c r="AN54" s="152"/>
    </row>
    <row r="55" spans="1:40" ht="45" customHeight="1">
      <c r="A55" t="s">
        <v>155</v>
      </c>
      <c r="B55" s="68" t="s">
        <v>156</v>
      </c>
      <c r="C55" s="373">
        <f>COUNT(EdClasses!C51:FE51)/COUNT(EdClasses!$C$4:$FE$4)</f>
        <v>0.58490566037735847</v>
      </c>
      <c r="D55" s="86">
        <f>COUNT(SEC!B51:FD51)/COUNT(SEC!$C$4:$FE$4)</f>
        <v>0.6470588235294118</v>
      </c>
      <c r="E55" s="487">
        <f>COUNT(MID!C51:FE51)/COUNT(MID!$C$4:$FE$4)</f>
        <v>0.54545454545454541</v>
      </c>
      <c r="F55" s="188">
        <f>COUNT(ELEM!C51:FE51)/COUNT(ELEM!$C$4:$FE$4)</f>
        <v>0.59090909090909094</v>
      </c>
      <c r="G55" s="492">
        <f>COUNT(ECE!C51:FE51)/COUNT(ECE!$C$4:$FE$4)</f>
        <v>0.61290322580645162</v>
      </c>
      <c r="H55" s="374">
        <f>COUNT(SPED!C51:FE51)/COUNT(SPED!$C$4:$FE$4)</f>
        <v>0.8571428571428571</v>
      </c>
      <c r="I55" s="686">
        <f>COUNT(LTD!C51:FE51)/COUNT(LTD!$C$4:$FE$4)</f>
        <v>0.5</v>
      </c>
      <c r="J55" s="537">
        <f>(SUM(EdClasses!C51:FE51)*COUNT(EdClasses!$C$4:$FE$4))/1000</f>
        <v>5.3529999999999998</v>
      </c>
      <c r="K55" s="477">
        <f>(SUM(SEC!C51:BA51)*COUNT(SEC!$C$4:$BA$4))/1000</f>
        <v>0.76500000000000001</v>
      </c>
      <c r="L55" s="393">
        <f>(SUM(MID!C51:BP51)*COUNT(MID!$C$4:$FE$4))/1000</f>
        <v>1.012</v>
      </c>
      <c r="M55" s="325">
        <f>(SUM(ELEM!C51:BP51)*COUNT(ELEM!$C$4:$FE$4))/1000</f>
        <v>0.96799999999999997</v>
      </c>
      <c r="N55" s="681">
        <f>(SUM(ECE!C51:CQ51)*COUNT(ECE!$C$4:$FE$4))/1000</f>
        <v>1.7669999999999999</v>
      </c>
      <c r="O55" s="113">
        <f>(SUM(SPED!C51:W51)*COUNT(SPED!$C$4:$FE$4))/1000</f>
        <v>0.14000000000000001</v>
      </c>
      <c r="P55" s="173">
        <f>(SUM(LTD!C51:N51)*COUNT(LTD!$C$4:$FE$4))/1000</f>
        <v>2.4E-2</v>
      </c>
      <c r="Q55" s="373">
        <f>COUNTIF(EdClasses!C51:FE51,"Y")/COUNT(EdClasses!C51:FE51)</f>
        <v>0.38709677419354838</v>
      </c>
      <c r="R55" s="86">
        <f>COUNTIF(SEC!C51:BA51,"Y")/COUNT(SEC!C51:BA51)</f>
        <v>0.63636363636363635</v>
      </c>
      <c r="S55" s="487">
        <f>COUNTIF(MID!C51:BP51,"Y")/COUNT(MID!C51:BP51)</f>
        <v>0.58333333333333337</v>
      </c>
      <c r="T55" s="188">
        <f>COUNTIF(ELEM!C51:BP51,"Y")/COUNT(ELEM!C51:BP51)</f>
        <v>0.38461538461538464</v>
      </c>
      <c r="U55" s="492">
        <f>COUNTIF(ECE!C51:CQ51,"Y")/COUNT(ECE!C51:CQ51)</f>
        <v>0.31578947368421051</v>
      </c>
      <c r="V55" s="374">
        <f>COUNTIF(SPED!C51:W51,"Y")/COUNT(SPED!C51:W51)</f>
        <v>0.33333333333333331</v>
      </c>
      <c r="W55" s="686">
        <f>COUNTIF(LTD!C51:N51,"Y")/COUNT(LTD!C51:N51)</f>
        <v>0</v>
      </c>
      <c r="X55" s="328"/>
      <c r="Y55" s="376"/>
      <c r="Z55" s="376"/>
      <c r="AA55" s="376"/>
      <c r="AB55" s="376"/>
      <c r="AC55" s="152"/>
      <c r="AD55" s="152"/>
      <c r="AE55" s="152"/>
      <c r="AF55" s="152"/>
      <c r="AG55" s="152"/>
      <c r="AH55" s="152"/>
      <c r="AI55" s="152"/>
      <c r="AJ55" s="152"/>
      <c r="AK55" s="152"/>
      <c r="AL55" s="152"/>
      <c r="AM55" s="152"/>
      <c r="AN55" s="152"/>
    </row>
    <row r="56" spans="1:40" ht="45" customHeight="1">
      <c r="A56" t="s">
        <v>157</v>
      </c>
      <c r="B56" s="68" t="s">
        <v>158</v>
      </c>
      <c r="C56" s="373">
        <f>COUNT(EdClasses!C52:FE52)/COUNT(EdClasses!$C$4:$FE$4)</f>
        <v>0.69811320754716977</v>
      </c>
      <c r="D56" s="86">
        <f>COUNT(SEC!B52:FD52)/COUNT(SEC!$C$4:$FE$4)</f>
        <v>0.82352941176470584</v>
      </c>
      <c r="E56" s="487">
        <f>COUNT(MID!C52:FE52)/COUNT(MID!$C$4:$FE$4)</f>
        <v>0.86363636363636365</v>
      </c>
      <c r="F56" s="188">
        <f>COUNT(ELEM!C52:FE52)/COUNT(ELEM!$C$4:$FE$4)</f>
        <v>0.77272727272727271</v>
      </c>
      <c r="G56" s="492">
        <f>COUNT(ECE!C52:FE52)/COUNT(ECE!$C$4:$FE$4)</f>
        <v>0.67741935483870963</v>
      </c>
      <c r="H56" s="374">
        <f>COUNT(SPED!C52:FE52)/COUNT(SPED!$C$4:$FE$4)</f>
        <v>0.8571428571428571</v>
      </c>
      <c r="I56" s="686">
        <f>COUNT(LTD!C52:FE52)/COUNT(LTD!$C$4:$FE$4)</f>
        <v>0.25</v>
      </c>
      <c r="J56" s="537">
        <f>(SUM(EdClasses!C52:FE52)*COUNTA(EdClasses!$C$4:$FE$4))/1000</f>
        <v>7.6319999999999997</v>
      </c>
      <c r="K56" s="477">
        <f>(SUM(SEC!C52:BA52)*COUNT(SEC!$C$4:$BA$4))/1000</f>
        <v>1.0880000000000001</v>
      </c>
      <c r="L56" s="393">
        <f>(SUM(MID!C52:BP52)*COUNT(MID!$C$4:$FE$4))/1000</f>
        <v>1.87</v>
      </c>
      <c r="M56" s="325">
        <f>(SUM(ELEM!C52:BP52)*COUNT(ELEM!$C$4:$FE$4))/1000</f>
        <v>1.496</v>
      </c>
      <c r="N56" s="681">
        <f>(SUM(ECE!C52:CQ52)*COUNT(ECE!$C$4:$FE$4))/1000</f>
        <v>2.5110000000000001</v>
      </c>
      <c r="O56" s="113">
        <f>(SUM(SPED!C52:W52)*COUNT(SPED!$C$4:$FE$4))/1000</f>
        <v>0.13300000000000001</v>
      </c>
      <c r="P56" s="173">
        <f>(SUM(LTD!C52:N52)*COUNT(LTD!$C$4:$FE$4))/1000</f>
        <v>1.2E-2</v>
      </c>
      <c r="Q56" s="373">
        <f>COUNTIF(EdClasses!C52:FE52,"Y")/COUNT(EdClasses!C52:FE52)</f>
        <v>0.70270270270270274</v>
      </c>
      <c r="R56" s="86">
        <f>COUNTIF(SEC!C52:BA52,"Y")/COUNT(SEC!C52:BA52)</f>
        <v>0.8571428571428571</v>
      </c>
      <c r="S56" s="487">
        <f>COUNTIF(MID!C52:BP52,"Y")/COUNT(MID!C52:BP52)</f>
        <v>0.78947368421052633</v>
      </c>
      <c r="T56" s="188">
        <f>COUNTIF(ELEM!C52:BP52,"Y")/COUNT(ELEM!C52:BP52)</f>
        <v>0.70588235294117652</v>
      </c>
      <c r="U56" s="492">
        <f>COUNTIF(ECE!C52:CQ52,"Y")/COUNT(ECE!C52:CQ52)</f>
        <v>0.66666666666666663</v>
      </c>
      <c r="V56" s="374">
        <f>COUNTIF(SPED!C52:W52,"Y")/COUNT(SPED!C52:W52)</f>
        <v>0.5</v>
      </c>
      <c r="W56" s="686">
        <f>COUNTIF(LTD!C52:N52,"Y")/COUNT(LTD!C52:N52)</f>
        <v>1</v>
      </c>
      <c r="X56" s="328"/>
      <c r="Y56" s="376"/>
      <c r="Z56" s="376"/>
      <c r="AA56" s="376"/>
      <c r="AB56" s="376"/>
      <c r="AC56" s="152"/>
      <c r="AD56" s="152"/>
      <c r="AE56" s="152"/>
      <c r="AF56" s="152"/>
      <c r="AG56" s="152"/>
      <c r="AH56" s="152"/>
      <c r="AI56" s="152"/>
      <c r="AJ56" s="152"/>
      <c r="AK56" s="152"/>
      <c r="AL56" s="152"/>
      <c r="AM56" s="152"/>
      <c r="AN56" s="152"/>
    </row>
    <row r="57" spans="1:40" ht="45" customHeight="1">
      <c r="A57" t="s">
        <v>159</v>
      </c>
      <c r="B57" s="68" t="s">
        <v>160</v>
      </c>
      <c r="C57" s="373">
        <f>COUNT(EdClasses!C53:FE53)/COUNT(EdClasses!$C$4:$FE$4)</f>
        <v>0.73584905660377353</v>
      </c>
      <c r="D57" s="86">
        <f>COUNT(SEC!B53:FD53)/COUNT(SEC!$C$4:$FE$4)</f>
        <v>0.76470588235294112</v>
      </c>
      <c r="E57" s="487">
        <f>COUNT(MID!C53:FE53)/COUNT(MID!$C$4:$FE$4)</f>
        <v>0.77272727272727271</v>
      </c>
      <c r="F57" s="188">
        <f>COUNT(ELEM!C53:FE53)/COUNT(ELEM!$C$4:$FE$4)</f>
        <v>0.77272727272727271</v>
      </c>
      <c r="G57" s="492">
        <f>COUNT(ECE!C53:FE53)/COUNT(ECE!$C$4:$FE$4)</f>
        <v>0.77419354838709675</v>
      </c>
      <c r="H57" s="374">
        <f>COUNT(SPED!C53:FE53)/COUNT(SPED!$C$4:$FE$4)</f>
        <v>0.8571428571428571</v>
      </c>
      <c r="I57" s="686">
        <f>COUNT(LTD!C53:FE53)/COUNT(LTD!$C$4:$FE$4)</f>
        <v>0.25</v>
      </c>
      <c r="J57" s="537">
        <f>(SUM(EdClasses!C53:FE53)*COUNT(EdClasses!$C$4:$FE$4))/1000</f>
        <v>7.2610000000000001</v>
      </c>
      <c r="K57" s="477">
        <f>(SUM(SEC!C53:BA53)*COUNT(SEC!$C$4:$BA$4))/1000</f>
        <v>0.93500000000000005</v>
      </c>
      <c r="L57" s="393">
        <f>(SUM(MID!C53:BP53)*COUNT(MID!$C$4:$FE$4))/1000</f>
        <v>1.474</v>
      </c>
      <c r="M57" s="325">
        <f>(SUM(ELEM!C53:BP53)*COUNT(ELEM!$C$4:$FE$4))/1000</f>
        <v>1.298</v>
      </c>
      <c r="N57" s="681">
        <f>(SUM(ECE!C53:CQ53)*COUNT(ECE!$C$4:$FE$4))/1000</f>
        <v>2.573</v>
      </c>
      <c r="O57" s="113">
        <f>(SUM(SPED!C53:W53)*COUNT(SPED!$C$4:$FE$4))/1000</f>
        <v>0.13300000000000001</v>
      </c>
      <c r="P57" s="173">
        <f>(SUM(LTD!C53:N53)*COUNT(LTD!$C$4:$FE$4))/1000</f>
        <v>1.2E-2</v>
      </c>
      <c r="Q57" s="373">
        <f>COUNTIF(EdClasses!C53:FE53,"Y")/COUNT(EdClasses!C53:FE53)</f>
        <v>0.61538461538461542</v>
      </c>
      <c r="R57" s="86">
        <f>COUNTIF(SEC!C53:BA53,"Y")/COUNT(SEC!C53:BA53)</f>
        <v>0.76923076923076927</v>
      </c>
      <c r="S57" s="487">
        <f>COUNTIF(MID!C53:BP53,"Y")/COUNT(MID!C53:BP53)</f>
        <v>0.76470588235294112</v>
      </c>
      <c r="T57" s="188">
        <f>COUNTIF(ELEM!C53:BP53,"Y")/COUNT(ELEM!C53:BP53)</f>
        <v>0.70588235294117652</v>
      </c>
      <c r="U57" s="492">
        <f>COUNTIF(ECE!C53:CQ53,"Y")/COUNT(ECE!C53:CQ53)</f>
        <v>0.625</v>
      </c>
      <c r="V57" s="374">
        <f>COUNTIF(SPED!C53:W53,"Y")/COUNT(SPED!C53:W53)</f>
        <v>0.5</v>
      </c>
      <c r="W57" s="686">
        <f>COUNTIF(LTD!C53:N53,"Y")/COUNT(LTD!C53:N53)</f>
        <v>1</v>
      </c>
      <c r="X57" s="328"/>
      <c r="Y57" s="376"/>
      <c r="Z57" s="376"/>
      <c r="AA57" s="376"/>
      <c r="AB57" s="376"/>
      <c r="AC57" s="152"/>
      <c r="AD57" s="152"/>
      <c r="AE57" s="152"/>
      <c r="AF57" s="152"/>
      <c r="AG57" s="152"/>
      <c r="AH57" s="152"/>
      <c r="AI57" s="152"/>
      <c r="AJ57" s="152"/>
      <c r="AK57" s="152"/>
      <c r="AL57" s="152"/>
      <c r="AM57" s="152"/>
      <c r="AN57" s="152"/>
    </row>
    <row r="58" spans="1:40" ht="45" customHeight="1">
      <c r="A58" t="s">
        <v>161</v>
      </c>
      <c r="B58" s="68" t="s">
        <v>162</v>
      </c>
      <c r="C58" s="373">
        <f>COUNT(EdClasses!C54:FE54)/COUNT(EdClasses!$C$4:$FE$4)</f>
        <v>0.56603773584905659</v>
      </c>
      <c r="D58" s="86">
        <f>COUNT(SEC!B54:FD54)/COUNT(SEC!$C$4:$FE$4)</f>
        <v>0.52941176470588236</v>
      </c>
      <c r="E58" s="487">
        <f>COUNT(MID!C54:FE54)/COUNT(MID!$C$4:$FE$4)</f>
        <v>0.5</v>
      </c>
      <c r="F58" s="188">
        <f>COUNT(ELEM!C54:FE54)/COUNT(ELEM!$C$4:$FE$4)</f>
        <v>0.5</v>
      </c>
      <c r="G58" s="492">
        <f>COUNT(ECE!C54:FE54)/COUNT(ECE!$C$4:$FE$4)</f>
        <v>0.54838709677419351</v>
      </c>
      <c r="H58" s="374">
        <f>COUNT(SPED!C54:FE54)/COUNT(SPED!$C$4:$FE$4)</f>
        <v>0.7142857142857143</v>
      </c>
      <c r="I58" s="686">
        <f>COUNT(LTD!C54:FE54)/COUNT(LTD!$C$4:$FE$4)</f>
        <v>0.25</v>
      </c>
      <c r="J58" s="537">
        <f>(SUM(EdClasses!C54:FE54)*COUNT(EdClasses!$C$4:$FE$4))/1000</f>
        <v>6.4130000000000003</v>
      </c>
      <c r="K58" s="477">
        <f>(SUM(SEC!C54:BA54)*COUNT(SEC!$C$4:$BA$4))/1000</f>
        <v>0.73099999999999998</v>
      </c>
      <c r="L58" s="393">
        <f>(SUM(MID!C54:BP54)*COUNT(MID!$C$4:$FE$4))/1000</f>
        <v>1.1220000000000001</v>
      </c>
      <c r="M58" s="325">
        <f>(SUM(ELEM!C54:BP54)*COUNT(ELEM!$C$4:$FE$4))/1000</f>
        <v>1.012</v>
      </c>
      <c r="N58" s="681">
        <f>(SUM(ECE!C54:CQ54)*COUNT(ECE!$C$4:$FE$4))/1000</f>
        <v>2.0459999999999998</v>
      </c>
      <c r="O58" s="113">
        <f>(SUM(SPED!C54:W54)*COUNT(SPED!$C$4:$FE$4))/1000</f>
        <v>0.13300000000000001</v>
      </c>
      <c r="P58" s="173">
        <f>(SUM(LTD!C54:N54)*COUNT(LTD!$C$4:$FE$4))/1000</f>
        <v>1.2E-2</v>
      </c>
      <c r="Q58" s="373">
        <f>COUNTIF(EdClasses!C54:FE54,"Y")/COUNT(EdClasses!C54:FE54)</f>
        <v>0.8</v>
      </c>
      <c r="R58" s="86">
        <f>COUNTIF(SEC!C54:BA54,"Y")/COUNT(SEC!C54:BA54)</f>
        <v>0.88888888888888884</v>
      </c>
      <c r="S58" s="487">
        <f>COUNTIF(MID!C54:BP54,"Y")/COUNT(MID!C54:BP54)</f>
        <v>0.81818181818181823</v>
      </c>
      <c r="T58" s="188">
        <f>COUNTIF(ELEM!C54:BP54,"Y")/COUNT(ELEM!C54:BP54)</f>
        <v>0.90909090909090906</v>
      </c>
      <c r="U58" s="492">
        <f>COUNTIF(ECE!C54:CQ54,"Y")/COUNT(ECE!C54:CQ54)</f>
        <v>0.82352941176470584</v>
      </c>
      <c r="V58" s="374">
        <f>COUNTIF(SPED!C54:W54,"Y")/COUNT(SPED!C54:W54)</f>
        <v>0.6</v>
      </c>
      <c r="W58" s="686">
        <f>COUNTIF(LTD!C54:N54,"Y")/COUNT(LTD!C54:N54)</f>
        <v>1</v>
      </c>
      <c r="X58" s="328"/>
      <c r="Y58" s="376"/>
      <c r="Z58" s="376"/>
      <c r="AA58" s="376"/>
      <c r="AB58" s="376"/>
      <c r="AC58" s="152"/>
      <c r="AD58" s="152"/>
      <c r="AE58" s="152"/>
      <c r="AF58" s="152"/>
      <c r="AG58" s="152"/>
      <c r="AH58" s="152"/>
      <c r="AI58" s="152"/>
      <c r="AJ58" s="152"/>
      <c r="AK58" s="152"/>
      <c r="AL58" s="152"/>
      <c r="AM58" s="152"/>
      <c r="AN58" s="152"/>
    </row>
    <row r="59" spans="1:40" ht="45" customHeight="1">
      <c r="A59" t="s">
        <v>163</v>
      </c>
      <c r="B59" s="303" t="s">
        <v>164</v>
      </c>
      <c r="C59" s="373">
        <f>COUNT(EdClasses!C55:FE55)/COUNT(EdClasses!$C$4:$FE$4)</f>
        <v>0.26415094339622641</v>
      </c>
      <c r="D59" s="86">
        <f>COUNT(SEC!B55:FD55)/COUNT(SEC!$C$4:$FE$4)</f>
        <v>0.35294117647058826</v>
      </c>
      <c r="E59" s="487">
        <f>COUNT(MID!C55:FE55)/COUNT(MID!$C$4:$FE$4)</f>
        <v>0.22727272727272727</v>
      </c>
      <c r="F59" s="188">
        <f>COUNT(ELEM!C55:FE55)/COUNT(ELEM!$C$4:$FE$4)</f>
        <v>0.22727272727272727</v>
      </c>
      <c r="G59" s="492">
        <f>COUNT(ECE!C55:FE55)/COUNT(ECE!$C$4:$FE$4)</f>
        <v>0.22580645161290322</v>
      </c>
      <c r="H59" s="374">
        <f>COUNT(SPED!C55:FE55)/COUNT(SPED!$C$4:$FE$4)</f>
        <v>0.7142857142857143</v>
      </c>
      <c r="I59" s="686">
        <f>COUNT(LTD!C55:FE55)/COUNT(LTD!$C$4:$FE$4)</f>
        <v>0</v>
      </c>
      <c r="J59" s="537">
        <f>(SUM(EdClasses!C55:FE55)*COUNT(EdClasses!$C$4:$FE$4))/1000</f>
        <v>2.4380000000000002</v>
      </c>
      <c r="K59" s="477">
        <f>(SUM(SEC!C55:BA55)*COUNT(SEC!$C$4:$BA$4))/1000</f>
        <v>0.35699999999999998</v>
      </c>
      <c r="L59" s="393">
        <f>(SUM(MID!C55:BP55)*COUNT(MID!$C$4:$FE$4))/1000</f>
        <v>0.39600000000000002</v>
      </c>
      <c r="M59" s="325">
        <f>(SUM(ELEM!C55:BP55)*COUNT(ELEM!$C$4:$FE$4))/1000</f>
        <v>0.35199999999999998</v>
      </c>
      <c r="N59" s="681">
        <f>(SUM(ECE!C55:CQ55)*COUNT(ECE!$C$4:$FE$4))/1000</f>
        <v>0.62</v>
      </c>
      <c r="O59" s="113">
        <f>(SUM(SPED!C55:W55)*COUNT(SPED!$C$4:$FE$4))/1000</f>
        <v>0.14000000000000001</v>
      </c>
      <c r="P59" s="173">
        <f>(SUM(LTD!C55:N55)*COUNT(LTD!$C$4:$FE$4))/1000</f>
        <v>0</v>
      </c>
      <c r="Q59" s="373">
        <f>COUNTIF(EdClasses!C55:FE55,"Y")/COUNT(EdClasses!C55:FE55)</f>
        <v>0.35714285714285715</v>
      </c>
      <c r="R59" s="86">
        <f>COUNTIF(SEC!C55:BA55,"Y")/COUNT(SEC!C55:BA55)</f>
        <v>0.33333333333333331</v>
      </c>
      <c r="S59" s="487">
        <f>COUNTIF(MID!C55:BP55,"Y")/COUNT(MID!C55:BP55)</f>
        <v>0.4</v>
      </c>
      <c r="T59" s="188">
        <f>COUNTIF(ELEM!C55:BP55,"Y")/COUNT(ELEM!C55:BP55)</f>
        <v>0.6</v>
      </c>
      <c r="U59" s="492">
        <f>COUNTIF(ECE!C55:CQ55,"Y")/COUNT(ECE!C55:CQ55)</f>
        <v>0.42857142857142855</v>
      </c>
      <c r="V59" s="374">
        <f>COUNTIF(SPED!C55:W55,"Y")/COUNT(SPED!C55:W55)</f>
        <v>0.4</v>
      </c>
      <c r="W59" s="686"/>
      <c r="X59" s="328"/>
      <c r="Y59" s="376"/>
      <c r="Z59" s="376"/>
      <c r="AA59" s="376"/>
      <c r="AB59" s="376"/>
      <c r="AC59" s="152"/>
      <c r="AD59" s="152"/>
      <c r="AE59" s="152"/>
      <c r="AF59" s="152"/>
      <c r="AG59" s="152"/>
      <c r="AH59" s="152"/>
      <c r="AI59" s="152"/>
      <c r="AJ59" s="152"/>
      <c r="AK59" s="152"/>
      <c r="AL59" s="152"/>
      <c r="AM59" s="152"/>
      <c r="AN59" s="152"/>
    </row>
    <row r="60" spans="1:40" ht="37.5" customHeight="1">
      <c r="A60" s="346"/>
      <c r="B60" s="668" t="s">
        <v>165</v>
      </c>
      <c r="C60" s="492"/>
      <c r="D60" s="492"/>
      <c r="E60" s="492"/>
      <c r="F60" s="492"/>
      <c r="G60" s="492"/>
      <c r="H60" s="381"/>
      <c r="I60" s="106"/>
      <c r="J60" s="74"/>
      <c r="K60" s="681"/>
      <c r="L60" s="681"/>
      <c r="M60" s="681"/>
      <c r="N60" s="681"/>
      <c r="O60" s="102"/>
      <c r="P60" s="102"/>
      <c r="Q60" s="492"/>
      <c r="R60" s="492"/>
      <c r="S60" s="492"/>
      <c r="T60" s="492"/>
      <c r="U60" s="492"/>
      <c r="V60" s="381"/>
      <c r="W60" s="247"/>
      <c r="X60" s="99"/>
      <c r="Y60" s="376"/>
      <c r="Z60" s="376"/>
      <c r="AA60" s="376"/>
      <c r="AB60" s="376"/>
      <c r="AC60" s="152"/>
      <c r="AD60" s="152"/>
      <c r="AE60" s="152"/>
      <c r="AF60" s="152"/>
      <c r="AG60" s="152"/>
      <c r="AH60" s="152"/>
      <c r="AI60" s="152"/>
      <c r="AJ60" s="152"/>
      <c r="AK60" s="152"/>
      <c r="AL60" s="152"/>
      <c r="AM60" s="152"/>
      <c r="AN60" s="152"/>
    </row>
    <row r="61" spans="1:40" ht="45" customHeight="1">
      <c r="A61" t="s">
        <v>166</v>
      </c>
      <c r="B61" s="68" t="s">
        <v>167</v>
      </c>
      <c r="C61" s="373">
        <f>COUNT(EdClasses!C57:FE57)/COUNT(EdClasses!$C$4:$FE$4)</f>
        <v>0.79245283018867929</v>
      </c>
      <c r="D61" s="86">
        <f>COUNT(SEC!B57:FD57)/COUNT(SEC!$C$4:$FE$4)</f>
        <v>0.88235294117647056</v>
      </c>
      <c r="E61" s="487">
        <f>COUNT(MID!C57:FE57)/COUNT(MID!$C$4:$FE$4)</f>
        <v>0.86363636363636365</v>
      </c>
      <c r="F61" s="188">
        <f>COUNT(ELEM!C57:FE57)/COUNT(ELEM!$C$4:$FE$4)</f>
        <v>0.81818181818181823</v>
      </c>
      <c r="G61" s="492">
        <f>COUNT(ECE!C57:FE57)/COUNT(ECE!$C$4:$FE$4)</f>
        <v>0.77419354838709675</v>
      </c>
      <c r="H61" s="374">
        <f>COUNT(SPED!C57:FE57)/COUNT(SPED!$C$4:$FE$4)</f>
        <v>0.8571428571428571</v>
      </c>
      <c r="I61" s="686">
        <f>COUNT(LTD!C57:FE57)/COUNT(LTD!$C$4:$FE$4)</f>
        <v>0.75</v>
      </c>
      <c r="J61" s="537">
        <f>(SUM(EdClasses!C57:FE57)*COUNTA(EdClasses!$C$4:$FE$4))/1000</f>
        <v>8.1620000000000008</v>
      </c>
      <c r="K61" s="477">
        <f>(SUM(SEC!C57:BA57)*COUNT(SEC!$C$4:$BA$4))/1000</f>
        <v>1.105</v>
      </c>
      <c r="L61" s="393">
        <f>(SUM(MID!C57:BP57)*COUNT(MID!$C$4:$FE$4))/1000</f>
        <v>1.738</v>
      </c>
      <c r="M61" s="325">
        <f>(SUM(ELEM!C57:BP57)*COUNT(ELEM!$C$4:$FE$4))/1000</f>
        <v>1.5840000000000001</v>
      </c>
      <c r="N61" s="681">
        <f>(SUM(ECE!C57:CQ57)*COUNT(ECE!$C$4:$FE$4))/1000</f>
        <v>2.79</v>
      </c>
      <c r="O61" s="113">
        <f>(SUM(SPED!C57:W57)*COUNT(SPED!$C$4:$FE$4))/1000</f>
        <v>0.14000000000000001</v>
      </c>
      <c r="P61" s="173">
        <f>(SUM(LTD!C57:N57)*COUNT(LTD!$C$4:$FE$4))/1000</f>
        <v>3.5999999999999997E-2</v>
      </c>
      <c r="Q61" s="373">
        <f>COUNTIF(EdClasses!C57:FE57,"Y")/COUNT(EdClasses!C57:FE57)</f>
        <v>0.76190476190476186</v>
      </c>
      <c r="R61" s="86">
        <f>COUNTIF(SEC!C57:BA57,"Y")/COUNT(SEC!C57:BA57)</f>
        <v>0.73333333333333328</v>
      </c>
      <c r="S61" s="487">
        <f>COUNTIF(MID!C57:BP57,"Y")/COUNT(MID!C57:BP57)</f>
        <v>0.68421052631578949</v>
      </c>
      <c r="T61" s="188">
        <f>COUNTIF(ELEM!C57:BP57,"Y")/COUNT(ELEM!C57:BP57)</f>
        <v>0.66666666666666663</v>
      </c>
      <c r="U61" s="492">
        <f>COUNTIF(ECE!C57:CQ57,"Y")/COUNT(ECE!C57:CQ57)</f>
        <v>0.70833333333333337</v>
      </c>
      <c r="V61" s="374">
        <f>COUNTIF(SPED!C57:W57,"Y")/COUNT(SPED!C57:W57)</f>
        <v>0.83333333333333337</v>
      </c>
      <c r="W61" s="686">
        <f>COUNTIF(LTD!C57:N57,"Y")/COUNT(LTD!C57:N57)</f>
        <v>0.33333333333333331</v>
      </c>
      <c r="X61" s="328"/>
      <c r="Y61" s="376"/>
      <c r="Z61" s="376"/>
      <c r="AA61" s="376"/>
      <c r="AB61" s="376"/>
      <c r="AC61" s="152"/>
      <c r="AD61" s="152"/>
      <c r="AE61" s="152"/>
      <c r="AF61" s="152"/>
      <c r="AG61" s="152"/>
      <c r="AH61" s="152"/>
      <c r="AI61" s="152"/>
      <c r="AJ61" s="152"/>
      <c r="AK61" s="152"/>
      <c r="AL61" s="152"/>
      <c r="AM61" s="152"/>
      <c r="AN61" s="152"/>
    </row>
    <row r="62" spans="1:40" ht="45" customHeight="1">
      <c r="A62" t="s">
        <v>168</v>
      </c>
      <c r="B62" s="68" t="s">
        <v>169</v>
      </c>
      <c r="C62" s="373">
        <f>COUNT(EdClasses!C58:FE58)/COUNT(EdClasses!$C$4:$FE$4)</f>
        <v>0.79245283018867929</v>
      </c>
      <c r="D62" s="86">
        <f>COUNT(SEC!B58:FD58)/COUNT(SEC!$C$4:$FE$4)</f>
        <v>0.94117647058823528</v>
      </c>
      <c r="E62" s="487">
        <f>COUNT(MID!C58:FE58)/COUNT(MID!$C$4:$FE$4)</f>
        <v>0.90909090909090906</v>
      </c>
      <c r="F62" s="188">
        <f>COUNT(ELEM!C58:FE58)/COUNT(ELEM!$C$4:$FE$4)</f>
        <v>0.86363636363636365</v>
      </c>
      <c r="G62" s="492">
        <f>COUNT(ECE!C58:FE58)/COUNT(ECE!$C$4:$FE$4)</f>
        <v>0.83870967741935487</v>
      </c>
      <c r="H62" s="374">
        <f>COUNT(SPED!C58:FE58)/COUNT(SPED!$C$4:$FE$4)</f>
        <v>0.5714285714285714</v>
      </c>
      <c r="I62" s="686">
        <f>COUNT(LTD!C58:FE58)/COUNT(LTD!$C$4:$FE$4)</f>
        <v>0.25</v>
      </c>
      <c r="J62" s="537">
        <f>(SUM(EdClasses!C58:FE58)*COUNT(EdClasses!$C$4:$FE$4))/1000</f>
        <v>7.6849999999999996</v>
      </c>
      <c r="K62" s="477">
        <f>(SUM(SEC!C58:BA58)*COUNT(SEC!$C$4:$BA$4))/1000</f>
        <v>1.1220000000000001</v>
      </c>
      <c r="L62" s="393">
        <f>(SUM(MID!C58:BP58)*COUNT(MID!$C$4:$FE$4))/1000</f>
        <v>1.804</v>
      </c>
      <c r="M62" s="325">
        <f>(SUM(ELEM!C58:BP58)*COUNT(ELEM!$C$4:$FE$4))/1000</f>
        <v>1.3420000000000001</v>
      </c>
      <c r="N62" s="681">
        <f>(SUM(ECE!C58:CQ58)*COUNT(ECE!$C$4:$FE$4))/1000</f>
        <v>2.7280000000000002</v>
      </c>
      <c r="O62" s="113">
        <f>(SUM(SPED!C58:W58)*COUNT(SPED!$C$4:$FE$4))/1000</f>
        <v>0.105</v>
      </c>
      <c r="P62" s="173">
        <f>(SUM(LTD!C58:N58)*COUNT(LTD!$C$4:$FE$4))/1000</f>
        <v>1.2E-2</v>
      </c>
      <c r="Q62" s="373">
        <f>COUNTIF(EdClasses!C58:FE58,"Y")/COUNT(EdClasses!C58:FE58)</f>
        <v>0.6428571428571429</v>
      </c>
      <c r="R62" s="86">
        <f>COUNTIF(SEC!C58:BA58,"Y")/COUNT(SEC!C58:BA58)</f>
        <v>0.8125</v>
      </c>
      <c r="S62" s="487">
        <f>COUNTIF(MID!C58:BP58,"Y")/COUNT(MID!C58:BP58)</f>
        <v>0.8</v>
      </c>
      <c r="T62" s="188">
        <f>COUNTIF(ELEM!C58:BP58,"Y")/COUNT(ELEM!C58:BP58)</f>
        <v>0.63157894736842102</v>
      </c>
      <c r="U62" s="492">
        <f>COUNTIF(ECE!C58:CQ58,"Y")/COUNT(ECE!C58:CQ58)</f>
        <v>0.61538461538461542</v>
      </c>
      <c r="V62" s="374">
        <f>COUNTIF(SPED!C58:W58,"Y")/COUNT(SPED!C58:W58)</f>
        <v>0.75</v>
      </c>
      <c r="W62" s="686">
        <f>COUNTIF(LTD!C58:N58,"Y")/COUNT(LTD!C58:N58)</f>
        <v>1</v>
      </c>
      <c r="X62" s="328"/>
      <c r="Y62" s="376"/>
      <c r="Z62" s="376"/>
      <c r="AA62" s="376"/>
      <c r="AB62" s="376"/>
      <c r="AC62" s="152"/>
      <c r="AD62" s="152"/>
      <c r="AE62" s="152"/>
      <c r="AF62" s="152"/>
      <c r="AG62" s="152"/>
      <c r="AH62" s="152"/>
      <c r="AI62" s="152"/>
      <c r="AJ62" s="152"/>
      <c r="AK62" s="152"/>
      <c r="AL62" s="152"/>
      <c r="AM62" s="152"/>
      <c r="AN62" s="152"/>
    </row>
    <row r="63" spans="1:40" ht="45" customHeight="1">
      <c r="A63" t="s">
        <v>170</v>
      </c>
      <c r="B63" s="303" t="s">
        <v>171</v>
      </c>
      <c r="C63" s="373">
        <f>COUNT(EdClasses!C59:FE59)/COUNT(EdClasses!$C$4:$FE$4)</f>
        <v>0.41509433962264153</v>
      </c>
      <c r="D63" s="86">
        <f>COUNT(SEC!B59:FD59)/COUNT(SEC!$C$4:$FE$4)</f>
        <v>0.47058823529411764</v>
      </c>
      <c r="E63" s="487">
        <f>COUNT(MID!C59:FE59)/COUNT(MID!$C$4:$FE$4)</f>
        <v>0.36363636363636365</v>
      </c>
      <c r="F63" s="188">
        <f>COUNT(ELEM!C59:FE59)/COUNT(ELEM!$C$4:$FE$4)</f>
        <v>0.36363636363636365</v>
      </c>
      <c r="G63" s="492">
        <f>COUNT(ECE!C59:FE59)/COUNT(ECE!$C$4:$FE$4)</f>
        <v>0.41935483870967744</v>
      </c>
      <c r="H63" s="374">
        <f>COUNT(SPED!C59:FE59)/COUNT(SPED!$C$4:$FE$4)</f>
        <v>0.7142857142857143</v>
      </c>
      <c r="I63" s="686">
        <f>COUNT(LTD!C59:FE59)/COUNT(LTD!$C$4:$FE$4)</f>
        <v>0</v>
      </c>
      <c r="J63" s="537">
        <f>(SUM(EdClasses!C59:FE59)*COUNT(EdClasses!$C$4:$FE$4))/1000</f>
        <v>4.2930000000000001</v>
      </c>
      <c r="K63" s="477">
        <f>(SUM(SEC!C59:BA59)*COUNT(SEC!$C$4:$BA$4))/1000</f>
        <v>0.57799999999999996</v>
      </c>
      <c r="L63" s="393">
        <f>(SUM(MID!C59:BP59)*COUNT(MID!$C$4:$FE$4))/1000</f>
        <v>0.748</v>
      </c>
      <c r="M63" s="325">
        <f>(SUM(ELEM!C59:BP59)*COUNT(ELEM!$C$4:$FE$4))/1000</f>
        <v>0.61599999999999999</v>
      </c>
      <c r="N63" s="681">
        <f>(SUM(ECE!C59:CQ59)*COUNT(ECE!$C$4:$FE$4))/1000</f>
        <v>1.2709999999999999</v>
      </c>
      <c r="O63" s="113">
        <f>(SUM(SPED!C59:W59)*COUNT(SPED!$C$4:$FE$4))/1000</f>
        <v>0.154</v>
      </c>
      <c r="P63" s="173">
        <f>(SUM(LTD!C59:N59)*COUNT(LTD!$C$4:$FE$4))/1000</f>
        <v>0</v>
      </c>
      <c r="Q63" s="373">
        <f>COUNTIF(EdClasses!C59:FE59,"Y")/COUNT(EdClasses!C59:FE59)</f>
        <v>0.68181818181818177</v>
      </c>
      <c r="R63" s="86">
        <f>COUNTIF(SEC!C59:BA59,"Y")/COUNT(SEC!C59:BA59)</f>
        <v>0.875</v>
      </c>
      <c r="S63" s="487">
        <f>COUNTIF(MID!C59:BP59,"Y")/COUNT(MID!C59:BP59)</f>
        <v>0.75</v>
      </c>
      <c r="T63" s="188">
        <f>COUNTIF(ELEM!C59:BP59,"Y")/COUNT(ELEM!C59:BP59)</f>
        <v>0.625</v>
      </c>
      <c r="U63" s="492">
        <f>COUNTIF(ECE!C59:CQ59,"Y")/COUNT(ECE!C59:CQ59)</f>
        <v>0.53846153846153844</v>
      </c>
      <c r="V63" s="374">
        <f>COUNTIF(SPED!C59:W59,"Y")/COUNT(SPED!C59:W59)</f>
        <v>0.8</v>
      </c>
      <c r="W63" s="686"/>
      <c r="X63" s="328"/>
      <c r="Y63" s="376"/>
      <c r="Z63" s="376"/>
      <c r="AA63" s="376"/>
      <c r="AB63" s="376"/>
      <c r="AC63" s="152"/>
      <c r="AD63" s="152"/>
      <c r="AE63" s="152"/>
      <c r="AF63" s="152"/>
      <c r="AG63" s="152"/>
      <c r="AH63" s="152"/>
      <c r="AI63" s="152"/>
      <c r="AJ63" s="152"/>
      <c r="AK63" s="152"/>
      <c r="AL63" s="152"/>
      <c r="AM63" s="152"/>
      <c r="AN63" s="152"/>
    </row>
    <row r="64" spans="1:40" ht="45" customHeight="1">
      <c r="A64" t="s">
        <v>172</v>
      </c>
      <c r="B64" s="303" t="s">
        <v>173</v>
      </c>
      <c r="C64" s="373">
        <f>COUNT(EdClasses!C60:FE60)/COUNT(EdClasses!$C$4:$FE$4)</f>
        <v>0.54716981132075471</v>
      </c>
      <c r="D64" s="86">
        <f>COUNT(SEC!B60:FD60)/COUNT(SEC!$C$4:$FE$4)</f>
        <v>0.82352941176470584</v>
      </c>
      <c r="E64" s="487">
        <f>COUNT(MID!C60:FE60)/COUNT(MID!$C$4:$FE$4)</f>
        <v>0.59090909090909094</v>
      </c>
      <c r="F64" s="188">
        <f>COUNT(ELEM!C60:FE60)/COUNT(ELEM!$C$4:$FE$4)</f>
        <v>0.63636363636363635</v>
      </c>
      <c r="G64" s="492">
        <f>COUNT(ECE!C60:FE60)/COUNT(ECE!$C$4:$FE$4)</f>
        <v>0.58064516129032262</v>
      </c>
      <c r="H64" s="374">
        <f>COUNT(SPED!C60:FE60)/COUNT(SPED!$C$4:$FE$4)</f>
        <v>0.7142857142857143</v>
      </c>
      <c r="I64" s="686">
        <f>COUNT(LTD!C60:FE60)/COUNT(LTD!$C$4:$FE$4)</f>
        <v>0.25</v>
      </c>
      <c r="J64" s="537">
        <f>(SUM(EdClasses!C60:FE60)*COUNT(EdClasses!$C$4:$FE$4))/1000</f>
        <v>5.4059999999999997</v>
      </c>
      <c r="K64" s="477">
        <f>(SUM(SEC!C60:BA60)*COUNT(SEC!$C$4:$BA$4))/1000</f>
        <v>0.98599999999999999</v>
      </c>
      <c r="L64" s="393">
        <f>(SUM(MID!C60:BP60)*COUNT(MID!$C$4:$FE$4))/1000</f>
        <v>1.21</v>
      </c>
      <c r="M64" s="325">
        <f>(SUM(ELEM!C60:BP60)*COUNT(ELEM!$C$4:$FE$4))/1000</f>
        <v>1.1879999999999999</v>
      </c>
      <c r="N64" s="681">
        <f>(SUM(ECE!C60:CQ60)*COUNT(ECE!$C$4:$FE$4))/1000</f>
        <v>1.984</v>
      </c>
      <c r="O64" s="113">
        <f>(SUM(SPED!C60:W60)*COUNT(SPED!$C$4:$FE$4))/1000</f>
        <v>0.14000000000000001</v>
      </c>
      <c r="P64" s="173">
        <f>(SUM(LTD!C60:N60)*COUNT(LTD!$C$4:$FE$4))/1000</f>
        <v>1.2E-2</v>
      </c>
      <c r="Q64" s="373">
        <f>COUNTIF(EdClasses!C60:FE60,"Y")/COUNT(EdClasses!C60:FE60)</f>
        <v>0.68965517241379315</v>
      </c>
      <c r="R64" s="86">
        <f>COUNTIF(SEC!C60:BA60,"Y")/COUNT(SEC!C60:BA60)</f>
        <v>0.7857142857142857</v>
      </c>
      <c r="S64" s="487">
        <f>COUNTIF(MID!C60:BP60,"Y")/COUNT(MID!C60:BP60)</f>
        <v>0.76923076923076927</v>
      </c>
      <c r="T64" s="188">
        <f>COUNTIF(ELEM!C60:BP60,"Y")/COUNT(ELEM!C60:BP60)</f>
        <v>0.7142857142857143</v>
      </c>
      <c r="U64" s="492">
        <f>COUNTIF(ECE!C60:CQ60,"Y")/COUNT(ECE!C60:CQ60)</f>
        <v>0.72222222222222221</v>
      </c>
      <c r="V64" s="374">
        <f>COUNTIF(SPED!C60:W60,"Y")/COUNT(SPED!C60:W60)</f>
        <v>0.4</v>
      </c>
      <c r="W64" s="686">
        <f>COUNTIF(LTD!C60:N60,"Y")/COUNT(LTD!C60:N60)</f>
        <v>1</v>
      </c>
      <c r="X64" s="328"/>
      <c r="Y64" s="376"/>
      <c r="Z64" s="376"/>
      <c r="AA64" s="376"/>
      <c r="AB64" s="376"/>
      <c r="AC64" s="152"/>
      <c r="AD64" s="152"/>
      <c r="AE64" s="152"/>
      <c r="AF64" s="152"/>
      <c r="AG64" s="152"/>
      <c r="AH64" s="152"/>
      <c r="AI64" s="152"/>
      <c r="AJ64" s="152"/>
      <c r="AK64" s="152"/>
      <c r="AL64" s="152"/>
      <c r="AM64" s="152"/>
      <c r="AN64" s="152"/>
    </row>
    <row r="65" spans="1:40" ht="45" customHeight="1">
      <c r="A65" t="s">
        <v>174</v>
      </c>
      <c r="B65" s="303" t="s">
        <v>175</v>
      </c>
      <c r="C65" s="373">
        <f>COUNT(EdClasses!C61:FE61)/COUNT(EdClasses!$C$4:$FE$4)</f>
        <v>0.52830188679245282</v>
      </c>
      <c r="D65" s="86">
        <f>COUNT(SEC!B61:FD61)/COUNT(SEC!$C$4:$FE$4)</f>
        <v>0.58823529411764708</v>
      </c>
      <c r="E65" s="487">
        <f>COUNT(MID!C61:FE61)/COUNT(MID!$C$4:$FE$4)</f>
        <v>0.45454545454545453</v>
      </c>
      <c r="F65" s="188">
        <f>COUNT(ELEM!C61:FE61)/COUNT(ELEM!$C$4:$FE$4)</f>
        <v>0.59090909090909094</v>
      </c>
      <c r="G65" s="492">
        <f>COUNT(ECE!C61:FE61)/COUNT(ECE!$C$4:$FE$4)</f>
        <v>0.58064516129032262</v>
      </c>
      <c r="H65" s="374">
        <f>COUNT(SPED!C61:FE61)/COUNT(SPED!$C$4:$FE$4)</f>
        <v>0.7142857142857143</v>
      </c>
      <c r="I65" s="686">
        <f>COUNT(LTD!C61:FE61)/COUNT(LTD!$C$4:$FE$4)</f>
        <v>0</v>
      </c>
      <c r="J65" s="537">
        <f>(SUM(EdClasses!C61:FE61)*COUNT(EdClasses!$C$4:$FE$4))/1000</f>
        <v>4.452</v>
      </c>
      <c r="K65" s="477">
        <f>(SUM(SEC!C61:BA61)*COUNT(SEC!$C$4:$BA$4))/1000</f>
        <v>0.47599999999999998</v>
      </c>
      <c r="L65" s="393">
        <f>(SUM(MID!C61:BP61)*COUNT(MID!$C$4:$FE$4))/1000</f>
        <v>0.57199999999999995</v>
      </c>
      <c r="M65" s="325">
        <f>(SUM(ELEM!C61:BP61)*COUNT(ELEM!$C$4:$FE$4))/1000</f>
        <v>0.72599999999999998</v>
      </c>
      <c r="N65" s="681">
        <f>(SUM(ECE!C61:CQ61)*COUNT(ECE!$C$4:$FE$4))/1000</f>
        <v>1.6120000000000001</v>
      </c>
      <c r="O65" s="113">
        <f>(SUM(SPED!C61:W61)*COUNT(SPED!$C$4:$FE$4))/1000</f>
        <v>0.161</v>
      </c>
      <c r="P65" s="173">
        <f>(SUM(LTD!C61:N61)*COUNT(LTD!$C$4:$FE$4))/1000</f>
        <v>0</v>
      </c>
      <c r="Q65" s="373">
        <f>COUNTIF(EdClasses!C61:FE61,"Y")/COUNT(EdClasses!C61:FE61)</f>
        <v>0.39285714285714285</v>
      </c>
      <c r="R65" s="86">
        <f>COUNTIF(SEC!C61:BA61,"Y")/COUNT(SEC!C61:BA61)</f>
        <v>0.4</v>
      </c>
      <c r="S65" s="487">
        <f>COUNTIF(MID!C61:BP61,"Y")/COUNT(MID!C61:BP61)</f>
        <v>0.4</v>
      </c>
      <c r="T65" s="188">
        <f>COUNTIF(ELEM!C61:BP61,"Y")/COUNT(ELEM!C61:BP61)</f>
        <v>0.46153846153846156</v>
      </c>
      <c r="U65" s="492">
        <f>COUNTIF(ECE!C61:CQ61,"Y")/COUNT(ECE!C61:CQ61)</f>
        <v>0.3888888888888889</v>
      </c>
      <c r="V65" s="374">
        <f>COUNTIF(SPED!C61:W61,"Y")/COUNT(SPED!C61:W61)</f>
        <v>0.8</v>
      </c>
      <c r="W65" s="686"/>
      <c r="X65" s="328"/>
      <c r="Y65" s="376"/>
      <c r="Z65" s="376"/>
      <c r="AA65" s="376"/>
      <c r="AB65" s="376"/>
      <c r="AC65" s="152"/>
      <c r="AD65" s="152"/>
      <c r="AE65" s="152"/>
      <c r="AF65" s="152"/>
      <c r="AG65" s="152"/>
      <c r="AH65" s="152"/>
      <c r="AI65" s="152"/>
      <c r="AJ65" s="152"/>
      <c r="AK65" s="152"/>
      <c r="AL65" s="152"/>
      <c r="AM65" s="152"/>
      <c r="AN65" s="152"/>
    </row>
    <row r="66" spans="1:40" ht="37.5" customHeight="1">
      <c r="A66" s="439"/>
      <c r="B66" s="117" t="s">
        <v>316</v>
      </c>
      <c r="C66" s="350"/>
      <c r="D66" s="617"/>
      <c r="E66" s="617"/>
      <c r="F66" s="617"/>
      <c r="G66" s="617"/>
      <c r="H66" s="350"/>
      <c r="I66" s="673"/>
      <c r="J66" s="345"/>
      <c r="K66" s="385"/>
      <c r="L66" s="385"/>
      <c r="M66" s="385"/>
      <c r="N66" s="385"/>
      <c r="O66" s="123"/>
      <c r="P66" s="123"/>
      <c r="Q66" s="617"/>
      <c r="R66" s="617"/>
      <c r="S66" s="617"/>
      <c r="T66" s="617"/>
      <c r="U66" s="617"/>
      <c r="V66" s="350"/>
      <c r="W66" s="196"/>
      <c r="X66" s="520"/>
      <c r="Y66" s="376"/>
      <c r="Z66" s="376"/>
      <c r="AA66" s="376"/>
      <c r="AB66" s="376"/>
      <c r="AC66" s="152"/>
      <c r="AD66" s="152"/>
      <c r="AE66" s="152"/>
      <c r="AF66" s="152"/>
      <c r="AG66" s="152"/>
      <c r="AH66" s="152"/>
      <c r="AI66" s="152"/>
      <c r="AJ66" s="152"/>
      <c r="AK66" s="152"/>
      <c r="AL66" s="152"/>
      <c r="AM66" s="152"/>
      <c r="AN66" s="152"/>
    </row>
    <row r="67" spans="1:40" ht="37.5" customHeight="1">
      <c r="A67" s="76"/>
      <c r="B67" s="663" t="s">
        <v>177</v>
      </c>
      <c r="C67" s="86"/>
      <c r="D67" s="86"/>
      <c r="E67" s="86"/>
      <c r="F67" s="86"/>
      <c r="G67" s="86"/>
      <c r="H67" s="118"/>
      <c r="I67" s="271"/>
      <c r="J67" s="562"/>
      <c r="K67" s="477"/>
      <c r="L67" s="477"/>
      <c r="M67" s="477"/>
      <c r="N67" s="477"/>
      <c r="O67" s="371"/>
      <c r="P67" s="371"/>
      <c r="Q67" s="86"/>
      <c r="R67" s="86"/>
      <c r="S67" s="86"/>
      <c r="T67" s="86"/>
      <c r="U67" s="86"/>
      <c r="V67" s="118"/>
      <c r="W67" s="192"/>
      <c r="X67" s="20"/>
      <c r="Y67" s="376"/>
      <c r="Z67" s="376"/>
      <c r="AA67" s="376"/>
      <c r="AB67" s="376"/>
      <c r="AC67" s="152"/>
      <c r="AD67" s="152"/>
      <c r="AE67" s="152"/>
      <c r="AF67" s="152"/>
      <c r="AG67" s="152"/>
      <c r="AH67" s="152"/>
      <c r="AI67" s="152"/>
      <c r="AJ67" s="152"/>
      <c r="AK67" s="152"/>
      <c r="AL67" s="152"/>
      <c r="AM67" s="152"/>
      <c r="AN67" s="152"/>
    </row>
    <row r="68" spans="1:40" ht="45" customHeight="1">
      <c r="A68" t="s">
        <v>178</v>
      </c>
      <c r="B68" s="68" t="s">
        <v>179</v>
      </c>
      <c r="C68" s="373">
        <f>COUNT(EdClasses!C64:FE64)/COUNT(EdClasses!$C$4:$FE$4)</f>
        <v>0.54716981132075471</v>
      </c>
      <c r="D68" s="86">
        <f>COUNT(SEC!B64:FD64)/COUNT(SEC!$C$4:$FE$4)</f>
        <v>0.29411764705882354</v>
      </c>
      <c r="E68" s="487">
        <f>COUNT(MID!C64:FE64)/COUNT(MID!$C$4:$FE$4)</f>
        <v>0.40909090909090912</v>
      </c>
      <c r="F68" s="188">
        <f>COUNT(ELEM!C64:FE64)/COUNT(ELEM!$C$4:$FE$4)</f>
        <v>0.40909090909090912</v>
      </c>
      <c r="G68" s="492">
        <f>COUNT(ECE!C64:FE64)/COUNT(ECE!$C$4:$FE$4)</f>
        <v>0.4838709677419355</v>
      </c>
      <c r="H68" s="374">
        <f>COUNT(SPED!C64:FE64)/COUNT(SPED!$C$4:$FE$4)</f>
        <v>0.7142857142857143</v>
      </c>
      <c r="I68" s="686">
        <f>COUNT(LTD!C64:FE64)/COUNT(LTD!$C$4:$FE$4)</f>
        <v>0.25</v>
      </c>
      <c r="J68" s="537">
        <f>(SUM(EdClasses!C64:FE64)*COUNT(EdClasses!$C$4:$FE$4))/1000</f>
        <v>6.4660000000000002</v>
      </c>
      <c r="K68" s="477">
        <f>(SUM(SEC!C64:BA64)*COUNT(SEC!$C$4:$BA$4))/1000</f>
        <v>0.42499999999999999</v>
      </c>
      <c r="L68" s="393">
        <f>(SUM(MID!C64:BP64)*COUNT(MID!$C$4:$FE$4))/1000</f>
        <v>0.81399999999999995</v>
      </c>
      <c r="M68" s="325">
        <f>(SUM(ELEM!C64:BP64)*COUNT(ELEM!$C$4:$FE$4))/1000</f>
        <v>0.90200000000000002</v>
      </c>
      <c r="N68" s="681">
        <f>(SUM(ECE!C64:CQ64)*COUNT(ECE!$C$4:$FE$4))/1000</f>
        <v>2.0150000000000001</v>
      </c>
      <c r="O68" s="113">
        <f>(SUM(SPED!C64:W64)*COUNT(SPED!$C$4:$FE$4))/1000</f>
        <v>0.154</v>
      </c>
      <c r="P68" s="173">
        <f>(SUM(LTD!C64:N64)*COUNT(LTD!$C$4:$FE$4))/1000</f>
        <v>1.2E-2</v>
      </c>
      <c r="Q68" s="373">
        <f>COUNTIF(EdClasses!C64:FE64,"Y")/COUNT(EdClasses!C64:FE64)</f>
        <v>0.89655172413793105</v>
      </c>
      <c r="R68" s="86">
        <f>COUNTIF(SEC!C64:BA64,"Y")/COUNT(SEC!C64:BA64)</f>
        <v>1</v>
      </c>
      <c r="S68" s="487">
        <f>COUNTIF(MID!C64:BP64,"Y")/COUNT(MID!C64:BP64)</f>
        <v>0.88888888888888884</v>
      </c>
      <c r="T68" s="188">
        <f>COUNTIF(ELEM!C64:BP64,"Y")/COUNT(ELEM!C64:BP64)</f>
        <v>0.88888888888888884</v>
      </c>
      <c r="U68" s="492">
        <f>COUNTIF(ECE!C64:CQ64,"Y")/COUNT(ECE!C64:CQ64)</f>
        <v>0.8666666666666667</v>
      </c>
      <c r="V68" s="374">
        <f>COUNTIF(SPED!C64:W64,"Y")/COUNT(SPED!C64:W64)</f>
        <v>1</v>
      </c>
      <c r="W68" s="686">
        <f>COUNTIF(LTD!C64:N64,"Y")/COUNT(LTD!C64:N64)</f>
        <v>1</v>
      </c>
      <c r="X68" s="328"/>
      <c r="Y68" s="376"/>
      <c r="Z68" s="376"/>
      <c r="AA68" s="376"/>
      <c r="AB68" s="376"/>
      <c r="AC68" s="152"/>
      <c r="AD68" s="152"/>
      <c r="AE68" s="152"/>
      <c r="AF68" s="152"/>
      <c r="AG68" s="152"/>
      <c r="AH68" s="152"/>
      <c r="AI68" s="152"/>
      <c r="AJ68" s="152"/>
      <c r="AK68" s="152"/>
      <c r="AL68" s="152"/>
      <c r="AM68" s="152"/>
      <c r="AN68" s="152"/>
    </row>
    <row r="69" spans="1:40" ht="45" customHeight="1">
      <c r="A69" t="s">
        <v>180</v>
      </c>
      <c r="B69" s="68" t="s">
        <v>181</v>
      </c>
      <c r="C69" s="373">
        <f>COUNT(EdClasses!C65:FE65)/COUNT(EdClasses!$C$4:$FE$4)</f>
        <v>0.43396226415094341</v>
      </c>
      <c r="D69" s="86">
        <f>COUNT(SEC!B65:FD65)/COUNT(SEC!$C$4:$FE$4)</f>
        <v>0.29411764705882354</v>
      </c>
      <c r="E69" s="487">
        <f>COUNT(MID!C65:FE65)/COUNT(MID!$C$4:$FE$4)</f>
        <v>0.22727272727272727</v>
      </c>
      <c r="F69" s="188">
        <f>COUNT(ELEM!C65:FE65)/COUNT(ELEM!$C$4:$FE$4)</f>
        <v>0.40909090909090912</v>
      </c>
      <c r="G69" s="492">
        <f>COUNT(ECE!C65:FE65)/COUNT(ECE!$C$4:$FE$4)</f>
        <v>0.41935483870967744</v>
      </c>
      <c r="H69" s="374">
        <f>COUNT(SPED!C65:FE65)/COUNT(SPED!$C$4:$FE$4)</f>
        <v>0.7142857142857143</v>
      </c>
      <c r="I69" s="686">
        <f>COUNT(LTD!C65:FE65)/COUNT(LTD!$C$4:$FE$4)</f>
        <v>0.75</v>
      </c>
      <c r="J69" s="537">
        <f>(SUM(EdClasses!C65:FE65)*COUNT(EdClasses!$C$4:$FE$4))/1000</f>
        <v>3.339</v>
      </c>
      <c r="K69" s="477">
        <f>(SUM(SEC!C65:BA65)*COUNT(SEC!$C$4:$BA$4))/1000</f>
        <v>0.23799999999999999</v>
      </c>
      <c r="L69" s="393">
        <f>(SUM(MID!C65:BP65)*COUNT(MID!$C$4:$FE$4))/1000</f>
        <v>0.26400000000000001</v>
      </c>
      <c r="M69" s="325">
        <f>(SUM(ELEM!C65:BP65)*COUNT(ELEM!$C$4:$FE$4))/1000</f>
        <v>0.44</v>
      </c>
      <c r="N69" s="681">
        <f>(SUM(ECE!C65:CQ65)*COUNT(ECE!$C$4:$FE$4))/1000</f>
        <v>0.99199999999999999</v>
      </c>
      <c r="O69" s="113">
        <f>(SUM(SPED!C65:W65)*COUNT(SPED!$C$4:$FE$4))/1000</f>
        <v>0.112</v>
      </c>
      <c r="P69" s="173">
        <f>(SUM(LTD!C65:N65)*COUNT(LTD!$C$4:$FE$4))/1000</f>
        <v>3.5999999999999997E-2</v>
      </c>
      <c r="Q69" s="373">
        <f>COUNTIF(EdClasses!C65:FE65,"Y")/COUNT(EdClasses!C65:FE65)</f>
        <v>0.60869565217391308</v>
      </c>
      <c r="R69" s="86">
        <f>COUNTIF(SEC!C65:BA65,"Y")/COUNT(SEC!C65:BA65)</f>
        <v>0.4</v>
      </c>
      <c r="S69" s="487">
        <f>COUNTIF(MID!C65:BP65,"Y")/COUNT(MID!C65:BP65)</f>
        <v>0.6</v>
      </c>
      <c r="T69" s="188">
        <f>COUNTIF(ELEM!C65:BP65,"Y")/COUNT(ELEM!C65:BP65)</f>
        <v>0.66666666666666663</v>
      </c>
      <c r="U69" s="492">
        <f>COUNTIF(ECE!C65:CQ65,"Y")/COUNT(ECE!C65:CQ65)</f>
        <v>0.69230769230769229</v>
      </c>
      <c r="V69" s="374">
        <f>COUNTIF(SPED!C65:W65,"Y")/COUNT(SPED!C65:W65)</f>
        <v>0.6</v>
      </c>
      <c r="W69" s="686">
        <f>COUNTIF(LTD!C65:N65,"Y")/COUNT(LTD!C65:N65)</f>
        <v>0.66666666666666663</v>
      </c>
      <c r="X69" s="328"/>
      <c r="Y69" s="376"/>
      <c r="Z69" s="376"/>
      <c r="AA69" s="376"/>
      <c r="AB69" s="376"/>
      <c r="AC69" s="152"/>
      <c r="AD69" s="152"/>
      <c r="AE69" s="152"/>
      <c r="AF69" s="152"/>
      <c r="AG69" s="152"/>
      <c r="AH69" s="152"/>
      <c r="AI69" s="152"/>
      <c r="AJ69" s="152"/>
      <c r="AK69" s="152"/>
      <c r="AL69" s="152"/>
      <c r="AM69" s="152"/>
      <c r="AN69" s="152"/>
    </row>
    <row r="70" spans="1:40" ht="45" customHeight="1">
      <c r="A70" t="s">
        <v>182</v>
      </c>
      <c r="B70" s="68" t="s">
        <v>183</v>
      </c>
      <c r="C70" s="373">
        <f>COUNT(EdClasses!C66:FE66)/COUNT(EdClasses!$C$4:$FE$4)</f>
        <v>0.49056603773584906</v>
      </c>
      <c r="D70" s="86">
        <f>COUNT(SEC!B66:FD66)/COUNT(SEC!$C$4:$FE$4)</f>
        <v>0.35294117647058826</v>
      </c>
      <c r="E70" s="487">
        <f>COUNT(MID!C66:FE66)/COUNT(MID!$C$4:$FE$4)</f>
        <v>0.36363636363636365</v>
      </c>
      <c r="F70" s="188">
        <f>COUNT(ELEM!C66:FE66)/COUNT(ELEM!$C$4:$FE$4)</f>
        <v>0.36363636363636365</v>
      </c>
      <c r="G70" s="492">
        <f>COUNT(ECE!C66:FE66)/COUNT(ECE!$C$4:$FE$4)</f>
        <v>0.45161290322580644</v>
      </c>
      <c r="H70" s="374">
        <f>COUNT(SPED!C66:FE66)/COUNT(SPED!$C$4:$FE$4)</f>
        <v>0.7142857142857143</v>
      </c>
      <c r="I70" s="686">
        <f>COUNT(LTD!C66:FE66)/COUNT(LTD!$C$4:$FE$4)</f>
        <v>0.25</v>
      </c>
      <c r="J70" s="537">
        <f>(SUM(EdClasses!C66:FE66)*COUNT(EdClasses!$C$4:$FE$4))/1000</f>
        <v>5.9889999999999999</v>
      </c>
      <c r="K70" s="477">
        <f>(SUM(SEC!C66:BA66)*COUNT(SEC!$C$4:$BA$4))/1000</f>
        <v>0.45900000000000002</v>
      </c>
      <c r="L70" s="393">
        <f>(SUM(MID!C66:BP66)*COUNT(MID!$C$4:$FE$4))/1000</f>
        <v>0.81399999999999995</v>
      </c>
      <c r="M70" s="325">
        <f>(SUM(ELEM!C66:BP66)*COUNT(ELEM!$C$4:$FE$4))/1000</f>
        <v>0.77</v>
      </c>
      <c r="N70" s="681">
        <f>(SUM(ECE!C66:CQ66)*COUNT(ECE!$C$4:$FE$4))/1000</f>
        <v>1.829</v>
      </c>
      <c r="O70" s="113">
        <f>(SUM(SPED!C66:W66)*COUNT(SPED!$C$4:$FE$4))/1000</f>
        <v>0.14699999999999999</v>
      </c>
      <c r="P70" s="173">
        <f>(SUM(LTD!C66:N66)*COUNT(LTD!$C$4:$FE$4))/1000</f>
        <v>1.2E-2</v>
      </c>
      <c r="Q70" s="373">
        <f>COUNTIF(EdClasses!C66:FE66,"Y")/COUNT(EdClasses!C66:FE66)</f>
        <v>0.76923076923076927</v>
      </c>
      <c r="R70" s="86">
        <f>COUNTIF(SEC!C66:BA66,"Y")/COUNT(SEC!C66:BA66)</f>
        <v>0.83333333333333337</v>
      </c>
      <c r="S70" s="487">
        <f>COUNTIF(MID!C66:BP66,"Y")/COUNT(MID!C66:BP66)</f>
        <v>0.75</v>
      </c>
      <c r="T70" s="188">
        <f>COUNTIF(ELEM!C66:BP66,"Y")/COUNT(ELEM!C66:BP66)</f>
        <v>0.875</v>
      </c>
      <c r="U70" s="492">
        <f>COUNTIF(ECE!C66:CQ66,"Y")/COUNT(ECE!C66:CQ66)</f>
        <v>0.8571428571428571</v>
      </c>
      <c r="V70" s="374">
        <f>COUNTIF(SPED!C66:W66,"Y")/COUNT(SPED!C66:W66)</f>
        <v>0.6</v>
      </c>
      <c r="W70" s="686">
        <f>COUNTIF(LTD!C66:N66,"Y")/COUNT(LTD!C66:N66)</f>
        <v>0</v>
      </c>
      <c r="X70" s="328"/>
      <c r="Y70" s="376"/>
      <c r="Z70" s="376"/>
      <c r="AA70" s="376"/>
      <c r="AB70" s="376"/>
      <c r="AC70" s="152"/>
      <c r="AD70" s="152"/>
      <c r="AE70" s="152"/>
      <c r="AF70" s="152"/>
      <c r="AG70" s="152"/>
      <c r="AH70" s="152"/>
      <c r="AI70" s="152"/>
      <c r="AJ70" s="152"/>
      <c r="AK70" s="152"/>
      <c r="AL70" s="152"/>
      <c r="AM70" s="152"/>
      <c r="AN70" s="152"/>
    </row>
    <row r="71" spans="1:40" ht="45" customHeight="1">
      <c r="A71" t="s">
        <v>184</v>
      </c>
      <c r="B71" s="303" t="s">
        <v>185</v>
      </c>
      <c r="C71" s="373">
        <f>COUNT(EdClasses!C67:FE67)/COUNT(EdClasses!$C$4:$FE$4)</f>
        <v>0.47169811320754718</v>
      </c>
      <c r="D71" s="86">
        <f>COUNT(SEC!B67:FD67)/COUNT(SEC!$C$4:$FE$4)</f>
        <v>0.35294117647058826</v>
      </c>
      <c r="E71" s="487">
        <f>COUNT(MID!C67:FE67)/COUNT(MID!$C$4:$FE$4)</f>
        <v>0.36363636363636365</v>
      </c>
      <c r="F71" s="188">
        <f>COUNT(ELEM!C67:FE67)/COUNT(ELEM!$C$4:$FE$4)</f>
        <v>0.36363636363636365</v>
      </c>
      <c r="G71" s="492">
        <f>COUNT(ECE!C67:FE67)/COUNT(ECE!$C$4:$FE$4)</f>
        <v>0.38709677419354838</v>
      </c>
      <c r="H71" s="374">
        <f>COUNT(SPED!C67:FE67)/COUNT(SPED!$C$4:$FE$4)</f>
        <v>0.7142857142857143</v>
      </c>
      <c r="I71" s="686">
        <f>COUNT(LTD!C67:FE67)/COUNT(LTD!$C$4:$FE$4)</f>
        <v>0.75</v>
      </c>
      <c r="J71" s="537">
        <f>(SUM(EdClasses!C67:FE67)*COUNTA(EdClasses!$C$4:$FE$4))/1000</f>
        <v>5.3529999999999998</v>
      </c>
      <c r="K71" s="477">
        <f>(SUM(SEC!C67:BA67)*COUNT(SEC!$C$4:$BA$4))/1000</f>
        <v>0.45900000000000002</v>
      </c>
      <c r="L71" s="393">
        <f>(SUM(MID!C67:BP67)*COUNT(MID!$C$4:$FE$4))/1000</f>
        <v>0.77</v>
      </c>
      <c r="M71" s="325">
        <f>(SUM(ELEM!C67:BP67)*COUNT(ELEM!$C$4:$FE$4))/1000</f>
        <v>0.77</v>
      </c>
      <c r="N71" s="681">
        <f>(SUM(ECE!C67:CQ67)*COUNT(ECE!$C$4:$FE$4))/1000</f>
        <v>1.55</v>
      </c>
      <c r="O71" s="113">
        <f>(SUM(SPED!C67:W67)*COUNT(SPED!$C$4:$FE$4))/1000</f>
        <v>0.161</v>
      </c>
      <c r="P71" s="173">
        <f>(SUM(LTD!C67:N67)*COUNT(LTD!$C$4:$FE$4))/1000</f>
        <v>0.02</v>
      </c>
      <c r="Q71" s="373">
        <f>COUNTIF(EdClasses!C67:FE67,"Y")/COUNT(EdClasses!C67:FE67)</f>
        <v>0.64</v>
      </c>
      <c r="R71" s="86">
        <f>COUNTIF(SEC!C67:BA67,"Y")/COUNT(SEC!C67:BA67)</f>
        <v>0.83333333333333337</v>
      </c>
      <c r="S71" s="487">
        <f>COUNTIF(MID!C67:BP67,"Y")/COUNT(MID!C67:BP67)</f>
        <v>0.75</v>
      </c>
      <c r="T71" s="188">
        <f>COUNTIF(ELEM!C67:BP67,"Y")/COUNT(ELEM!C67:BP67)</f>
        <v>0.875</v>
      </c>
      <c r="U71" s="492">
        <f>COUNTIF(ECE!C67:CQ67,"Y")/COUNT(ECE!C67:CQ67)</f>
        <v>0.66666666666666663</v>
      </c>
      <c r="V71" s="374">
        <f>COUNTIF(SPED!C67:W67,"Y")/COUNT(SPED!C67:W67)</f>
        <v>0.8</v>
      </c>
      <c r="W71" s="686">
        <f>COUNTIF(LTD!C67:N67,"Y")/COUNT(LTD!C67:N67)</f>
        <v>0.33333333333333331</v>
      </c>
      <c r="X71" s="328"/>
      <c r="Y71" s="376"/>
      <c r="Z71" s="376"/>
      <c r="AA71" s="376"/>
      <c r="AB71" s="376"/>
      <c r="AC71" s="152"/>
      <c r="AD71" s="152"/>
      <c r="AE71" s="152"/>
      <c r="AF71" s="152"/>
      <c r="AG71" s="152"/>
      <c r="AH71" s="152"/>
      <c r="AI71" s="152"/>
      <c r="AJ71" s="152"/>
      <c r="AK71" s="152"/>
      <c r="AL71" s="152"/>
      <c r="AM71" s="152"/>
      <c r="AN71" s="152"/>
    </row>
    <row r="72" spans="1:40" ht="37.5" customHeight="1">
      <c r="A72" s="98"/>
      <c r="B72" s="636" t="s">
        <v>317</v>
      </c>
      <c r="C72" s="87"/>
      <c r="D72" s="104"/>
      <c r="E72" s="104"/>
      <c r="F72" s="104"/>
      <c r="G72" s="104"/>
      <c r="H72" s="87"/>
      <c r="I72" s="279"/>
      <c r="J72" s="281"/>
      <c r="K72" s="323"/>
      <c r="L72" s="323"/>
      <c r="M72" s="323"/>
      <c r="N72" s="323"/>
      <c r="O72" s="120"/>
      <c r="P72" s="120"/>
      <c r="Q72" s="104"/>
      <c r="R72" s="104"/>
      <c r="S72" s="104"/>
      <c r="T72" s="104"/>
      <c r="U72" s="104"/>
      <c r="V72" s="87"/>
      <c r="W72" s="547"/>
      <c r="X72" s="223"/>
      <c r="Y72" s="376"/>
      <c r="Z72" s="376"/>
      <c r="AA72" s="376"/>
      <c r="AB72" s="376"/>
      <c r="AC72" s="152"/>
      <c r="AD72" s="152"/>
      <c r="AE72" s="152"/>
      <c r="AF72" s="152"/>
      <c r="AG72" s="152"/>
      <c r="AH72" s="152"/>
      <c r="AI72" s="152"/>
      <c r="AJ72" s="152"/>
      <c r="AK72" s="152"/>
      <c r="AL72" s="152"/>
      <c r="AM72" s="152"/>
      <c r="AN72" s="152"/>
    </row>
    <row r="73" spans="1:40" ht="37.5" customHeight="1">
      <c r="A73" s="357"/>
      <c r="B73" s="566" t="s">
        <v>187</v>
      </c>
      <c r="C73" s="188"/>
      <c r="D73" s="188"/>
      <c r="E73" s="188"/>
      <c r="F73" s="188"/>
      <c r="G73" s="188"/>
      <c r="H73" s="48"/>
      <c r="I73" s="359"/>
      <c r="J73" s="191"/>
      <c r="K73" s="325"/>
      <c r="L73" s="325"/>
      <c r="M73" s="325"/>
      <c r="N73" s="325"/>
      <c r="O73" s="474"/>
      <c r="P73" s="474"/>
      <c r="Q73" s="188"/>
      <c r="R73" s="188"/>
      <c r="S73" s="188"/>
      <c r="T73" s="188"/>
      <c r="U73" s="188"/>
      <c r="V73" s="48"/>
      <c r="W73" s="84"/>
      <c r="X73" s="310"/>
      <c r="Y73" s="376"/>
      <c r="Z73" s="376"/>
      <c r="AA73" s="376"/>
      <c r="AB73" s="376"/>
      <c r="AC73" s="152"/>
      <c r="AD73" s="152"/>
      <c r="AE73" s="152"/>
      <c r="AF73" s="152"/>
      <c r="AG73" s="152"/>
      <c r="AH73" s="152"/>
      <c r="AI73" s="152"/>
      <c r="AJ73" s="152"/>
      <c r="AK73" s="152"/>
      <c r="AL73" s="152"/>
      <c r="AM73" s="152"/>
      <c r="AN73" s="152"/>
    </row>
    <row r="74" spans="1:40" ht="45" customHeight="1">
      <c r="A74" t="s">
        <v>188</v>
      </c>
      <c r="B74" s="68" t="s">
        <v>189</v>
      </c>
      <c r="C74" s="373">
        <f>COUNT(EdClasses!C70:FE70)/COUNT(EdClasses!$C$4:$FE$4)</f>
        <v>0.69811320754716977</v>
      </c>
      <c r="D74" s="86">
        <f>COUNT(SEC!B70:FD70)/COUNT(SEC!$C$4:$FE$4)</f>
        <v>0.82352941176470584</v>
      </c>
      <c r="E74" s="487">
        <f>COUNT(MID!C70:FE70)/COUNT(MID!$C$4:$FE$4)</f>
        <v>0.81818181818181823</v>
      </c>
      <c r="F74" s="188">
        <f>COUNT(ELEM!C70:FE70)/COUNT(ELEM!$C$4:$FE$4)</f>
        <v>0.72727272727272729</v>
      </c>
      <c r="G74" s="492">
        <f>COUNT(ECE!C70:FE70)/COUNT(ECE!$C$4:$FE$4)</f>
        <v>0.61290322580645162</v>
      </c>
      <c r="H74" s="374">
        <f>COUNT(SPED!C70:FE70)/COUNT(SPED!$C$4:$FE$4)</f>
        <v>0.8571428571428571</v>
      </c>
      <c r="I74" s="686">
        <f>COUNT(LTD!C70:FE70)/COUNT(LTD!$C$4:$FE$4)</f>
        <v>0.75</v>
      </c>
      <c r="J74" s="537">
        <f>(SUM(EdClasses!C70:FE70)*COUNT(EdClasses!$C$4:$FE$4))/1000</f>
        <v>6.1479999999999997</v>
      </c>
      <c r="K74" s="477">
        <f>(SUM(SEC!C70:BA70)*COUNT(SEC!$C$4:$BA$4))/1000</f>
        <v>0.95199999999999996</v>
      </c>
      <c r="L74" s="393">
        <f>(SUM(MID!C70:BP70)*COUNT(MID!$C$4:$FE$4))/1000</f>
        <v>1.5620000000000001</v>
      </c>
      <c r="M74" s="325">
        <f>(SUM(ELEM!C70:BP70)*COUNT(ELEM!$C$4:$FE$4))/1000</f>
        <v>1.0780000000000001</v>
      </c>
      <c r="N74" s="681">
        <f>(SUM(ECE!C70:CQ70)*COUNT(ECE!$C$4:$FE$4))/1000</f>
        <v>1.736</v>
      </c>
      <c r="O74" s="113">
        <f>(SUM(SPED!C70:W70)*COUNT(SPED!$C$4:$FE$4))/1000</f>
        <v>0.13300000000000001</v>
      </c>
      <c r="P74" s="173">
        <f>(SUM(LTD!C70:N70)*COUNT(LTD!$C$4:$FE$4))/1000</f>
        <v>3.5999999999999997E-2</v>
      </c>
      <c r="Q74" s="373">
        <f>COUNTIF(EdClasses!C70:FE70,"Y")/COUNT(EdClasses!C70:FE70)</f>
        <v>0.45945945945945948</v>
      </c>
      <c r="R74" s="86">
        <f>COUNTIF(SEC!C70:BA70,"Y")/COUNT(SEC!C70:BA70)</f>
        <v>0.5</v>
      </c>
      <c r="S74" s="487">
        <f>COUNTIF(MID!C70:BP70,"Y")/COUNT(MID!C70:BP70)</f>
        <v>0.5</v>
      </c>
      <c r="T74" s="188">
        <f>COUNTIF(ELEM!C70:BP70,"Y")/COUNT(ELEM!C70:BP70)</f>
        <v>0.3125</v>
      </c>
      <c r="U74" s="492">
        <f>COUNTIF(ECE!C70:CQ70,"Y")/COUNT(ECE!C70:CQ70)</f>
        <v>0.36842105263157893</v>
      </c>
      <c r="V74" s="374">
        <f>COUNTIF(SPED!C70:W70,"Y")/COUNT(SPED!C70:W70)</f>
        <v>0.5</v>
      </c>
      <c r="W74" s="686">
        <f>COUNTIF(LTD!C70:N70,"Y")/COUNT(LTD!C70:N70)</f>
        <v>0.33333333333333331</v>
      </c>
      <c r="X74" s="328"/>
      <c r="Y74" s="376"/>
      <c r="Z74" s="376"/>
      <c r="AA74" s="376"/>
      <c r="AB74" s="376"/>
      <c r="AC74" s="152"/>
      <c r="AD74" s="152"/>
      <c r="AE74" s="152"/>
      <c r="AF74" s="152"/>
      <c r="AG74" s="152"/>
      <c r="AH74" s="152"/>
      <c r="AI74" s="152"/>
      <c r="AJ74" s="152"/>
      <c r="AK74" s="152"/>
      <c r="AL74" s="152"/>
      <c r="AM74" s="152"/>
      <c r="AN74" s="152"/>
    </row>
    <row r="75" spans="1:40" ht="45" customHeight="1">
      <c r="A75" t="s">
        <v>190</v>
      </c>
      <c r="B75" s="68" t="s">
        <v>191</v>
      </c>
      <c r="C75" s="373">
        <f>COUNT(EdClasses!C71:FE71)/COUNT(EdClasses!$C$4:$FE$4)</f>
        <v>0.69811320754716977</v>
      </c>
      <c r="D75" s="86">
        <f>COUNT(SEC!B71:FD71)/COUNT(SEC!$C$4:$FE$4)</f>
        <v>0.88235294117647056</v>
      </c>
      <c r="E75" s="487">
        <f>COUNT(MID!C71:FE71)/COUNT(MID!$C$4:$FE$4)</f>
        <v>0.81818181818181823</v>
      </c>
      <c r="F75" s="188">
        <f>COUNT(ELEM!C71:FE71)/COUNT(ELEM!$C$4:$FE$4)</f>
        <v>0.77272727272727271</v>
      </c>
      <c r="G75" s="492">
        <f>COUNT(ECE!C71:FE71)/COUNT(ECE!$C$4:$FE$4)</f>
        <v>0.67741935483870963</v>
      </c>
      <c r="H75" s="374">
        <f>COUNT(SPED!C71:FE71)/COUNT(SPED!$C$4:$FE$4)</f>
        <v>0.8571428571428571</v>
      </c>
      <c r="I75" s="686">
        <f>COUNT(LTD!C71:FE71)/COUNT(LTD!$C$4:$FE$4)</f>
        <v>0.25</v>
      </c>
      <c r="J75" s="537">
        <f>(SUM(EdClasses!C71:FE71)*COUNT(EdClasses!$C$4:$FE$4))/1000</f>
        <v>6.36</v>
      </c>
      <c r="K75" s="477">
        <f>(SUM(SEC!C71:BA71)*COUNT(SEC!$C$4:$BA$4))/1000</f>
        <v>0.96899999999999997</v>
      </c>
      <c r="L75" s="393">
        <f>(SUM(MID!C71:BP71)*COUNT(MID!$C$4:$FE$4))/1000</f>
        <v>1.452</v>
      </c>
      <c r="M75" s="325">
        <f>(SUM(ELEM!C71:BP71)*COUNT(ELEM!$C$4:$FE$4))/1000</f>
        <v>1.1659999999999999</v>
      </c>
      <c r="N75" s="681">
        <f>(SUM(ECE!C71:CQ71)*COUNT(ECE!$C$4:$FE$4))/1000</f>
        <v>1.9530000000000001</v>
      </c>
      <c r="O75" s="113">
        <f>(SUM(SPED!C71:W71)*COUNT(SPED!$C$4:$FE$4))/1000</f>
        <v>0.17499999999999999</v>
      </c>
      <c r="P75" s="173">
        <f>(SUM(LTD!C71:N71)*COUNT(LTD!$C$4:$FE$4))/1000</f>
        <v>1.2E-2</v>
      </c>
      <c r="Q75" s="373">
        <f>COUNTIF(EdClasses!C71:FE71,"Y")/COUNT(EdClasses!C71:FE71)</f>
        <v>0.59459459459459463</v>
      </c>
      <c r="R75" s="86">
        <f>COUNTIF(SEC!C71:BA71,"Y")/COUNT(SEC!C71:BA71)</f>
        <v>0.53333333333333333</v>
      </c>
      <c r="S75" s="487">
        <f>COUNTIF(MID!C71:BP71,"Y")/COUNT(MID!C71:BP71)</f>
        <v>0.55555555555555558</v>
      </c>
      <c r="T75" s="188">
        <f>COUNTIF(ELEM!C71:BP71,"Y")/COUNT(ELEM!C71:BP71)</f>
        <v>0.41176470588235292</v>
      </c>
      <c r="U75" s="492">
        <f>COUNTIF(ECE!C71:CQ71,"Y")/COUNT(ECE!C71:CQ71)</f>
        <v>0.47619047619047616</v>
      </c>
      <c r="V75" s="374">
        <f>COUNTIF(SPED!C71:W71,"Y")/COUNT(SPED!C71:W71)</f>
        <v>0.83333333333333337</v>
      </c>
      <c r="W75" s="686">
        <f>COUNTIF(LTD!C71:N71,"Y")/COUNT(LTD!C71:N71)</f>
        <v>1</v>
      </c>
      <c r="X75" s="328"/>
      <c r="Y75" s="376"/>
      <c r="Z75" s="376"/>
      <c r="AA75" s="376"/>
      <c r="AB75" s="376"/>
      <c r="AC75" s="152"/>
      <c r="AD75" s="152"/>
      <c r="AE75" s="152"/>
      <c r="AF75" s="152"/>
      <c r="AG75" s="152"/>
      <c r="AH75" s="152"/>
      <c r="AI75" s="152"/>
      <c r="AJ75" s="152"/>
      <c r="AK75" s="152"/>
      <c r="AL75" s="152"/>
      <c r="AM75" s="152"/>
      <c r="AN75" s="152"/>
    </row>
    <row r="76" spans="1:40" ht="45" customHeight="1">
      <c r="A76" t="s">
        <v>192</v>
      </c>
      <c r="B76" s="303" t="s">
        <v>193</v>
      </c>
      <c r="C76" s="373">
        <f>COUNT(EdClasses!C72:FE72)/COUNT(EdClasses!$C$4:$FE$4)</f>
        <v>0.660377358490566</v>
      </c>
      <c r="D76" s="86">
        <f>COUNT(SEC!B72:FD72)/COUNT(SEC!$C$4:$FE$4)</f>
        <v>0.6470588235294118</v>
      </c>
      <c r="E76" s="487">
        <f>COUNT(MID!C72:FE72)/COUNT(MID!$C$4:$FE$4)</f>
        <v>0.59090909090909094</v>
      </c>
      <c r="F76" s="188">
        <f>COUNT(ELEM!C72:FE72)/COUNT(ELEM!$C$4:$FE$4)</f>
        <v>0.63636363636363635</v>
      </c>
      <c r="G76" s="492">
        <f>COUNT(ECE!C72:FE72)/COUNT(ECE!$C$4:$FE$4)</f>
        <v>0.61290322580645162</v>
      </c>
      <c r="H76" s="374">
        <f>COUNT(SPED!C72:FE72)/COUNT(SPED!$C$4:$FE$4)</f>
        <v>0.8571428571428571</v>
      </c>
      <c r="I76" s="686">
        <f>COUNT(LTD!C72:FE72)/COUNT(LTD!$C$4:$FE$4)</f>
        <v>0.75</v>
      </c>
      <c r="J76" s="537">
        <f>(SUM(EdClasses!C72:FE72)*COUNTA(EdClasses!$C$4:$FE$4))/1000</f>
        <v>5.9889999999999999</v>
      </c>
      <c r="K76" s="477">
        <f>(SUM(SEC!C72:BA72)*COUNT(SEC!$C$4:$BA$4))/1000</f>
        <v>0.69699999999999995</v>
      </c>
      <c r="L76" s="393">
        <f>(SUM(MID!C72:BP72)*COUNT(MID!$C$4:$FE$4))/1000</f>
        <v>1.0780000000000001</v>
      </c>
      <c r="M76" s="325">
        <f>(SUM(ELEM!C72:BP72)*COUNT(ELEM!$C$4:$FE$4))/1000</f>
        <v>0.90200000000000002</v>
      </c>
      <c r="N76" s="681">
        <f>(SUM(ECE!C72:CQ72)*COUNT(ECE!$C$4:$FE$4))/1000</f>
        <v>1.86</v>
      </c>
      <c r="O76" s="113">
        <f>(SUM(SPED!C72:W72)*COUNT(SPED!$C$4:$FE$4))/1000</f>
        <v>0.17499999999999999</v>
      </c>
      <c r="P76" s="173">
        <f>(SUM(LTD!C72:N72)*COUNT(LTD!$C$4:$FE$4))/1000</f>
        <v>2.8000000000000001E-2</v>
      </c>
      <c r="Q76" s="373">
        <f>COUNTIF(EdClasses!C72:FE72,"Y")/COUNT(EdClasses!C72:FE72)</f>
        <v>0.4</v>
      </c>
      <c r="R76" s="86">
        <f>COUNTIF(SEC!C72:BA72,"Y")/COUNT(SEC!C72:BA72)</f>
        <v>0.63636363636363635</v>
      </c>
      <c r="S76" s="487">
        <f>COUNTIF(MID!C72:BP72,"Y")/COUNT(MID!C72:BP72)</f>
        <v>0.61538461538461542</v>
      </c>
      <c r="T76" s="188">
        <f>COUNTIF(ELEM!C72:BP72,"Y")/COUNT(ELEM!C72:BP72)</f>
        <v>0.35714285714285715</v>
      </c>
      <c r="U76" s="492">
        <f>COUNTIF(ECE!C72:CQ72,"Y")/COUNT(ECE!C72:CQ72)</f>
        <v>0.26315789473684209</v>
      </c>
      <c r="V76" s="374">
        <f>COUNTIF(SPED!C72:W72,"Y")/COUNT(SPED!C72:W72)</f>
        <v>0.5</v>
      </c>
      <c r="W76" s="686">
        <f>COUNTIF(LTD!C72:N72,"Y")/COUNT(LTD!C72:N72)</f>
        <v>0.33333333333333331</v>
      </c>
      <c r="X76" s="328"/>
      <c r="Y76" s="376"/>
      <c r="Z76" s="376"/>
      <c r="AA76" s="376"/>
      <c r="AB76" s="376"/>
      <c r="AC76" s="152"/>
      <c r="AD76" s="152"/>
      <c r="AE76" s="152"/>
      <c r="AF76" s="152"/>
      <c r="AG76" s="152"/>
      <c r="AH76" s="152"/>
      <c r="AI76" s="152"/>
      <c r="AJ76" s="152"/>
      <c r="AK76" s="152"/>
      <c r="AL76" s="152"/>
      <c r="AM76" s="152"/>
      <c r="AN76" s="152"/>
    </row>
    <row r="77" spans="1:40" ht="45" customHeight="1">
      <c r="A77" t="s">
        <v>194</v>
      </c>
      <c r="B77" s="303" t="s">
        <v>195</v>
      </c>
      <c r="C77" s="373">
        <f>COUNT(EdClasses!C73:FE73)/COUNT(EdClasses!$C$4:$FE$4)</f>
        <v>0.50943396226415094</v>
      </c>
      <c r="D77" s="86">
        <f>COUNT(SEC!B73:FD73)/COUNT(SEC!$C$4:$FE$4)</f>
        <v>0.35294117647058826</v>
      </c>
      <c r="E77" s="487">
        <f>COUNT(MID!C73:FE73)/COUNT(MID!$C$4:$FE$4)</f>
        <v>0.31818181818181818</v>
      </c>
      <c r="F77" s="188">
        <f>COUNT(ELEM!C73:FE73)/COUNT(ELEM!$C$4:$FE$4)</f>
        <v>0.36363636363636365</v>
      </c>
      <c r="G77" s="492">
        <f>COUNT(ECE!C73:FE73)/COUNT(ECE!$C$4:$FE$4)</f>
        <v>0.45161290322580644</v>
      </c>
      <c r="H77" s="374">
        <f>COUNT(SPED!C73:FE73)/COUNT(SPED!$C$4:$FE$4)</f>
        <v>0.7142857142857143</v>
      </c>
      <c r="I77" s="686">
        <f>COUNT(LTD!C73:FE73)/COUNT(LTD!$C$4:$FE$4)</f>
        <v>0.75</v>
      </c>
      <c r="J77" s="537">
        <f>(SUM(EdClasses!C73:FE73)*COUNT(EdClasses!$C$4:$FE$4))/1000</f>
        <v>4.1340000000000003</v>
      </c>
      <c r="K77" s="477">
        <f>(SUM(SEC!C73:BA73)*COUNT(SEC!$C$4:$BA$4))/1000</f>
        <v>0.32300000000000001</v>
      </c>
      <c r="L77" s="393">
        <f>(SUM(MID!C73:BP73)*COUNT(MID!$C$4:$FE$4))/1000</f>
        <v>0.48399999999999999</v>
      </c>
      <c r="M77" s="325">
        <f>(SUM(ELEM!C73:BP73)*COUNT(ELEM!$C$4:$FE$4))/1000</f>
        <v>0.39600000000000002</v>
      </c>
      <c r="N77" s="681">
        <f>(SUM(ECE!C73:CQ73)*COUNT(ECE!$C$4:$FE$4))/1000</f>
        <v>1.302</v>
      </c>
      <c r="O77" s="113">
        <f>(SUM(SPED!C73:W73)*COUNT(SPED!$C$4:$FE$4))/1000</f>
        <v>0.112</v>
      </c>
      <c r="P77" s="173">
        <f>(SUM(LTD!C73:N73)*COUNT(LTD!$C$4:$FE$4))/1000</f>
        <v>0.02</v>
      </c>
      <c r="Q77" s="373">
        <f>COUNTIF(EdClasses!C73:FE73,"Y")/COUNT(EdClasses!C73:FE73)</f>
        <v>0.51851851851851849</v>
      </c>
      <c r="R77" s="86">
        <f>COUNTIF(SEC!C73:BA73,"Y")/COUNT(SEC!C73:BA73)</f>
        <v>0.5</v>
      </c>
      <c r="S77" s="487">
        <f>COUNTIF(MID!C73:BP73,"Y")/COUNT(MID!C73:BP73)</f>
        <v>0.5714285714285714</v>
      </c>
      <c r="T77" s="188">
        <f>COUNTIF(ELEM!C73:BP73,"Y")/COUNT(ELEM!C73:BP73)</f>
        <v>0.25</v>
      </c>
      <c r="U77" s="492">
        <f>COUNTIF(ECE!C73:CQ73,"Y")/COUNT(ECE!C73:CQ73)</f>
        <v>0.5</v>
      </c>
      <c r="V77" s="374">
        <f>COUNTIF(SPED!C73:W73,"Y")/COUNT(SPED!C73:W73)</f>
        <v>0.6</v>
      </c>
      <c r="W77" s="686">
        <f>COUNTIF(LTD!C73:N73,"Y")/COUNT(LTD!C73:N73)</f>
        <v>0.33333333333333331</v>
      </c>
      <c r="X77" s="328"/>
      <c r="Y77" s="376"/>
      <c r="Z77" s="376"/>
      <c r="AA77" s="376"/>
      <c r="AB77" s="376"/>
      <c r="AC77" s="152"/>
      <c r="AD77" s="152"/>
      <c r="AE77" s="152"/>
      <c r="AF77" s="152"/>
      <c r="AG77" s="152"/>
      <c r="AH77" s="152"/>
      <c r="AI77" s="152"/>
      <c r="AJ77" s="152"/>
      <c r="AK77" s="152"/>
      <c r="AL77" s="152"/>
      <c r="AM77" s="152"/>
      <c r="AN77" s="152"/>
    </row>
    <row r="78" spans="1:40" ht="45" customHeight="1">
      <c r="A78" t="s">
        <v>196</v>
      </c>
      <c r="B78" s="303" t="s">
        <v>197</v>
      </c>
      <c r="C78" s="373">
        <f>COUNT(EdClasses!C74:FE74)/COUNT(EdClasses!$C$4:$FE$4)</f>
        <v>0.24528301886792453</v>
      </c>
      <c r="D78" s="86">
        <f>COUNT(SEC!B74:FD74)/COUNT(SEC!$C$4:$FE$4)</f>
        <v>0.23529411764705882</v>
      </c>
      <c r="E78" s="487">
        <f>COUNT(MID!C74:FE74)/COUNT(MID!$C$4:$FE$4)</f>
        <v>0.13636363636363635</v>
      </c>
      <c r="F78" s="188">
        <f>COUNT(ELEM!C74:FE74)/COUNT(ELEM!$C$4:$FE$4)</f>
        <v>0.13636363636363635</v>
      </c>
      <c r="G78" s="492">
        <f>COUNT(ECE!C74:FE74)/COUNT(ECE!$C$4:$FE$4)</f>
        <v>0.16129032258064516</v>
      </c>
      <c r="H78" s="374">
        <f>COUNT(SPED!C74:FE74)/COUNT(SPED!$C$4:$FE$4)</f>
        <v>0.7142857142857143</v>
      </c>
      <c r="I78" s="686">
        <f>COUNT(LTD!C74:FE74)/COUNT(LTD!$C$4:$FE$4)</f>
        <v>0.25</v>
      </c>
      <c r="J78" s="537">
        <f>(SUM(EdClasses!C74:FE74)*COUNT(EdClasses!$C$4:$FE$4))/1000</f>
        <v>2.0670000000000002</v>
      </c>
      <c r="K78" s="477">
        <f>(SUM(SEC!C74:BA74)*COUNT(SEC!$C$4:$BA$4))/1000</f>
        <v>0.28899999999999998</v>
      </c>
      <c r="L78" s="393">
        <f>(SUM(MID!C74:BP74)*COUNT(MID!$C$4:$FE$4))/1000</f>
        <v>0.308</v>
      </c>
      <c r="M78" s="325">
        <f>(SUM(ELEM!C74:BP74)*COUNT(ELEM!$C$4:$FE$4))/1000</f>
        <v>0.26400000000000001</v>
      </c>
      <c r="N78" s="681">
        <f>(SUM(ECE!C74:CQ74)*COUNT(ECE!$C$4:$FE$4))/1000</f>
        <v>0.55800000000000005</v>
      </c>
      <c r="O78" s="113">
        <f>(SUM(SPED!C74:W74)*COUNT(SPED!$C$4:$FE$4))/1000</f>
        <v>7.0000000000000007E-2</v>
      </c>
      <c r="P78" s="173">
        <f>(SUM(LTD!C74:N74)*COUNT(LTD!$C$4:$FE$4))/1000</f>
        <v>1.2E-2</v>
      </c>
      <c r="Q78" s="373">
        <f>COUNTIF(EdClasses!C74:FE74,"Y")/COUNT(EdClasses!C74:FE74)</f>
        <v>0.46153846153846156</v>
      </c>
      <c r="R78" s="86">
        <f>COUNTIF(SEC!C74:BA74,"Y")/COUNT(SEC!C74:BA74)</f>
        <v>0.75</v>
      </c>
      <c r="S78" s="487">
        <f>COUNTIF(MID!C74:BP74,"Y")/COUNT(MID!C74:BP74)</f>
        <v>1</v>
      </c>
      <c r="T78" s="188">
        <f>COUNTIF(ELEM!C74:BP74,"Y")/COUNT(ELEM!C74:BP74)</f>
        <v>1</v>
      </c>
      <c r="U78" s="492">
        <f>COUNTIF(ECE!C74:CQ74,"Y")/COUNT(ECE!C74:CQ74)</f>
        <v>0.8</v>
      </c>
      <c r="V78" s="374">
        <f>COUNTIF(SPED!C74:W74,"Y")/COUNT(SPED!C74:W74)</f>
        <v>0.2</v>
      </c>
      <c r="W78" s="686">
        <f>COUNTIF(LTD!C74:N74,"Y")/COUNT(LTD!C74:N74)</f>
        <v>0</v>
      </c>
      <c r="X78" s="328"/>
      <c r="Y78" s="376"/>
      <c r="Z78" s="376"/>
      <c r="AA78" s="376"/>
      <c r="AB78" s="376"/>
      <c r="AC78" s="152"/>
      <c r="AD78" s="152"/>
      <c r="AE78" s="152"/>
      <c r="AF78" s="152"/>
      <c r="AG78" s="152"/>
      <c r="AH78" s="152"/>
      <c r="AI78" s="152"/>
      <c r="AJ78" s="152"/>
      <c r="AK78" s="152"/>
      <c r="AL78" s="152"/>
      <c r="AM78" s="152"/>
      <c r="AN78" s="152"/>
    </row>
    <row r="79" spans="1:40" ht="45" customHeight="1">
      <c r="A79" t="s">
        <v>198</v>
      </c>
      <c r="B79" s="303" t="s">
        <v>318</v>
      </c>
      <c r="C79" s="373">
        <f>COUNT(EdClasses!C75:FE75)/COUNT(EdClasses!$C$4:$FE$4)</f>
        <v>0.49056603773584906</v>
      </c>
      <c r="D79" s="86">
        <f>COUNT(SEC!B75:FD75)/COUNT(SEC!$C$4:$FE$4)</f>
        <v>0.58823529411764708</v>
      </c>
      <c r="E79" s="487">
        <f>COUNT(MID!C75:FE75)/COUNT(MID!$C$4:$FE$4)</f>
        <v>0.59090909090909094</v>
      </c>
      <c r="F79" s="188">
        <f>COUNT(ELEM!C75:FE75)/COUNT(ELEM!$C$4:$FE$4)</f>
        <v>0.45454545454545453</v>
      </c>
      <c r="G79" s="492">
        <f>COUNT(ECE!C75:FE75)/COUNT(ECE!$C$4:$FE$4)</f>
        <v>0.38709677419354838</v>
      </c>
      <c r="H79" s="374">
        <f>COUNT(SPED!C75:FE75)/COUNT(SPED!$C$4:$FE$4)</f>
        <v>0.8571428571428571</v>
      </c>
      <c r="I79" s="686">
        <f>COUNT(LTD!C75:FE75)/COUNT(LTD!$C$4:$FE$4)</f>
        <v>0</v>
      </c>
      <c r="J79" s="537">
        <f>(SUM(EdClasses!C75:FE75)*COUNT(EdClasses!$C$4:$FE$4))/1000</f>
        <v>4.6109999999999998</v>
      </c>
      <c r="K79" s="477">
        <f>(SUM(SEC!C75:BA75)*COUNT(SEC!$C$4:$BA$4))/1000</f>
        <v>0.57799999999999996</v>
      </c>
      <c r="L79" s="393">
        <f>(SUM(MID!C75:BP75)*COUNT(MID!$C$4:$FE$4))/1000</f>
        <v>1.012</v>
      </c>
      <c r="M79" s="325">
        <f>(SUM(ELEM!C75:BP75)*COUNT(ELEM!$C$4:$FE$4))/1000</f>
        <v>0.63800000000000001</v>
      </c>
      <c r="N79" s="681">
        <f>(SUM(ECE!C75:CQ75)*COUNT(ECE!$C$4:$FE$4))/1000</f>
        <v>1.0229999999999999</v>
      </c>
      <c r="O79" s="113">
        <f>(SUM(SPED!C75:W75)*COUNT(SPED!$C$4:$FE$4))/1000</f>
        <v>0.17499999999999999</v>
      </c>
      <c r="P79" s="173">
        <f>(SUM(LTD!C75:N75)*COUNT(LTD!$C$4:$FE$4))/1000</f>
        <v>0</v>
      </c>
      <c r="Q79" s="373">
        <f>COUNTIF(EdClasses!C75:FE75,"Y")/COUNT(EdClasses!C75:FE75)</f>
        <v>0.61538461538461542</v>
      </c>
      <c r="R79" s="86">
        <f>COUNTIF(SEC!C75:BA75,"Y")/COUNT(SEC!C75:BA75)</f>
        <v>0.9</v>
      </c>
      <c r="S79" s="487">
        <f>COUNTIF(MID!C75:BP75,"Y")/COUNT(MID!C75:BP75)</f>
        <v>0.84615384615384615</v>
      </c>
      <c r="T79" s="188">
        <f>COUNTIF(ELEM!C75:BP75,"Y")/COUNT(ELEM!C75:BP75)</f>
        <v>0.8</v>
      </c>
      <c r="U79" s="492">
        <f>COUNTIF(ECE!C75:CQ75,"Y")/COUNT(ECE!C75:CQ75)</f>
        <v>0.66666666666666663</v>
      </c>
      <c r="V79" s="374">
        <f>COUNTIF(SPED!C75:W75,"Y")/COUNT(SPED!C75:W75)</f>
        <v>0.33333333333333331</v>
      </c>
      <c r="W79" s="686"/>
      <c r="X79" s="328"/>
      <c r="Y79" s="376"/>
      <c r="Z79" s="376"/>
      <c r="AA79" s="376"/>
      <c r="AB79" s="376"/>
      <c r="AC79" s="152"/>
      <c r="AD79" s="152"/>
      <c r="AE79" s="152"/>
      <c r="AF79" s="152"/>
      <c r="AG79" s="152"/>
      <c r="AH79" s="152"/>
      <c r="AI79" s="152"/>
      <c r="AJ79" s="152"/>
      <c r="AK79" s="152"/>
      <c r="AL79" s="152"/>
      <c r="AM79" s="152"/>
      <c r="AN79" s="152"/>
    </row>
    <row r="80" spans="1:40" ht="45" customHeight="1">
      <c r="A80" t="s">
        <v>200</v>
      </c>
      <c r="B80" s="303" t="s">
        <v>201</v>
      </c>
      <c r="C80" s="373">
        <f>COUNT(EdClasses!C76:FE76)/COUNT(EdClasses!$C$4:$FE$4)</f>
        <v>0.45283018867924529</v>
      </c>
      <c r="D80" s="86">
        <f>COUNT(SEC!B76:FD76)/COUNT(SEC!$C$4:$FE$4)</f>
        <v>0.41176470588235292</v>
      </c>
      <c r="E80" s="487">
        <f>COUNT(MID!C76:FE76)/COUNT(MID!$C$4:$FE$4)</f>
        <v>0.31818181818181818</v>
      </c>
      <c r="F80" s="188">
        <f>COUNT(ELEM!C76:FE76)/COUNT(ELEM!$C$4:$FE$4)</f>
        <v>0.45454545454545453</v>
      </c>
      <c r="G80" s="492">
        <f>COUNT(ECE!C76:FE76)/COUNT(ECE!$C$4:$FE$4)</f>
        <v>0.45161290322580644</v>
      </c>
      <c r="H80" s="374">
        <f>COUNT(SPED!C76:FE76)/COUNT(SPED!$C$4:$FE$4)</f>
        <v>0.8571428571428571</v>
      </c>
      <c r="I80" s="686">
        <f>COUNT(LTD!C76:FE76)/COUNT(LTD!$C$4:$FE$4)</f>
        <v>0.5</v>
      </c>
      <c r="J80" s="537">
        <f>(SUM(EdClasses!C76:FE76)*COUNT(EdClasses!$C$4:$FE$4))/1000</f>
        <v>4.1340000000000003</v>
      </c>
      <c r="K80" s="477">
        <f>(SUM(SEC!C76:BA76)*COUNT(SEC!$C$4:$BA$4))/1000</f>
        <v>0.40799999999999997</v>
      </c>
      <c r="L80" s="393">
        <f>(SUM(MID!C76:BP76)*COUNT(MID!$C$4:$FE$4))/1000</f>
        <v>0.57199999999999995</v>
      </c>
      <c r="M80" s="325">
        <f>(SUM(ELEM!C76:BP76)*COUNT(ELEM!$C$4:$FE$4))/1000</f>
        <v>0.66</v>
      </c>
      <c r="N80" s="681">
        <f>(SUM(ECE!C76:CQ76)*COUNT(ECE!$C$4:$FE$4))/1000</f>
        <v>1.3640000000000001</v>
      </c>
      <c r="O80" s="113">
        <f>(SUM(SPED!C76:W76)*COUNT(SPED!$C$4:$FE$4))/1000</f>
        <v>0.182</v>
      </c>
      <c r="P80" s="173">
        <f>(SUM(LTD!C76:N76)*COUNT(LTD!$C$4:$FE$4))/1000</f>
        <v>8.0000000000000002E-3</v>
      </c>
      <c r="Q80" s="373">
        <f>COUNTIF(EdClasses!C76:FE76,"Y")/COUNT(EdClasses!C76:FE76)</f>
        <v>0.5</v>
      </c>
      <c r="R80" s="86">
        <f>COUNTIF(SEC!C76:BA76,"Y")/COUNT(SEC!C76:BA76)</f>
        <v>0.5714285714285714</v>
      </c>
      <c r="S80" s="487">
        <f>COUNTIF(MID!C76:BP76,"Y")/COUNT(MID!C76:BP76)</f>
        <v>0.5714285714285714</v>
      </c>
      <c r="T80" s="188">
        <f>COUNTIF(ELEM!C76:BP76,"Y")/COUNT(ELEM!C76:BP76)</f>
        <v>0.4</v>
      </c>
      <c r="U80" s="492">
        <f>COUNTIF(ECE!C76:CQ76,"Y")/COUNT(ECE!C76:CQ76)</f>
        <v>0.5</v>
      </c>
      <c r="V80" s="374">
        <f>COUNTIF(SPED!C76:W76,"Y")/COUNT(SPED!C76:W76)</f>
        <v>0.66666666666666663</v>
      </c>
      <c r="W80" s="686">
        <f>COUNTIF(LTD!C76:N76,"Y")/COUNT(LTD!C76:N76)</f>
        <v>0</v>
      </c>
      <c r="X80" s="328"/>
      <c r="Y80" s="376"/>
      <c r="Z80" s="376"/>
      <c r="AA80" s="376"/>
      <c r="AB80" s="376"/>
      <c r="AC80" s="152"/>
      <c r="AD80" s="152"/>
      <c r="AE80" s="152"/>
      <c r="AF80" s="152"/>
      <c r="AG80" s="152"/>
      <c r="AH80" s="152"/>
      <c r="AI80" s="152"/>
      <c r="AJ80" s="152"/>
      <c r="AK80" s="152"/>
      <c r="AL80" s="152"/>
      <c r="AM80" s="152"/>
      <c r="AN80" s="152"/>
    </row>
    <row r="81" spans="1:40" ht="37.5" customHeight="1">
      <c r="A81" s="357"/>
      <c r="B81" s="566" t="s">
        <v>202</v>
      </c>
      <c r="C81" s="188"/>
      <c r="D81" s="188"/>
      <c r="E81" s="188"/>
      <c r="F81" s="188"/>
      <c r="G81" s="188"/>
      <c r="H81" s="48"/>
      <c r="I81" s="359"/>
      <c r="J81" s="191"/>
      <c r="K81" s="325"/>
      <c r="L81" s="325"/>
      <c r="M81" s="325"/>
      <c r="N81" s="325"/>
      <c r="O81" s="474"/>
      <c r="P81" s="474"/>
      <c r="Q81" s="188"/>
      <c r="R81" s="188"/>
      <c r="S81" s="188"/>
      <c r="T81" s="188"/>
      <c r="U81" s="188"/>
      <c r="V81" s="48"/>
      <c r="W81" s="84"/>
      <c r="X81" s="310"/>
      <c r="Y81" s="376"/>
      <c r="Z81" s="376"/>
      <c r="AA81" s="376"/>
      <c r="AB81" s="376"/>
      <c r="AC81" s="152"/>
      <c r="AD81" s="152"/>
      <c r="AE81" s="152"/>
      <c r="AF81" s="152"/>
      <c r="AG81" s="152"/>
      <c r="AH81" s="152"/>
      <c r="AI81" s="152"/>
      <c r="AJ81" s="152"/>
      <c r="AK81" s="152"/>
      <c r="AL81" s="152"/>
      <c r="AM81" s="152"/>
      <c r="AN81" s="152"/>
    </row>
    <row r="82" spans="1:40" ht="45" customHeight="1">
      <c r="A82" t="s">
        <v>203</v>
      </c>
      <c r="B82" s="68" t="s">
        <v>204</v>
      </c>
      <c r="C82" s="373">
        <f>COUNT(EdClasses!C78:FE78)/COUNT(EdClasses!$C$4:$FE$4)</f>
        <v>0.37735849056603776</v>
      </c>
      <c r="D82" s="86">
        <f>COUNT(SEC!B78:FD78)/COUNT(SEC!$C$4:$FE$4)</f>
        <v>0.47058823529411764</v>
      </c>
      <c r="E82" s="487">
        <f>COUNT(MID!C78:FE78)/COUNT(MID!$C$4:$FE$4)</f>
        <v>0.36363636363636365</v>
      </c>
      <c r="F82" s="188">
        <f>COUNT(ELEM!C78:FE78)/COUNT(ELEM!$C$4:$FE$4)</f>
        <v>0.36363636363636365</v>
      </c>
      <c r="G82" s="492">
        <f>COUNT(ECE!C78:FE78)/COUNT(ECE!$C$4:$FE$4)</f>
        <v>0.35483870967741937</v>
      </c>
      <c r="H82" s="374">
        <f>COUNT(SPED!C78:FE78)/COUNT(SPED!$C$4:$FE$4)</f>
        <v>0.8571428571428571</v>
      </c>
      <c r="I82" s="686">
        <f>COUNT(LTD!C78:FE78)/COUNT(LTD!$C$4:$FE$4)</f>
        <v>0</v>
      </c>
      <c r="J82" s="537">
        <f>(SUM(EdClasses!C78:FE78)*COUNT(EdClasses!$C$4:$FE$4))/1000</f>
        <v>3.5510000000000002</v>
      </c>
      <c r="K82" s="477">
        <f>(SUM(SEC!C78:BA78)*COUNT(SEC!$C$4:$BA$4))/1000</f>
        <v>0.57799999999999996</v>
      </c>
      <c r="L82" s="393">
        <f>(SUM(MID!C78:BP78)*COUNT(MID!$C$4:$FE$4))/1000</f>
        <v>0.748</v>
      </c>
      <c r="M82" s="325">
        <f>(SUM(ELEM!C78:BP78)*COUNT(ELEM!$C$4:$FE$4))/1000</f>
        <v>0.63800000000000001</v>
      </c>
      <c r="N82" s="681">
        <f>(SUM(ECE!C78:CQ78)*COUNT(ECE!$C$4:$FE$4))/1000</f>
        <v>1.24</v>
      </c>
      <c r="O82" s="113">
        <f>(SUM(SPED!C78:W78)*COUNT(SPED!$C$4:$FE$4))/1000</f>
        <v>9.8000000000000004E-2</v>
      </c>
      <c r="P82" s="173">
        <f>(SUM(LTD!C78:N78)*COUNT(LTD!$C$4:$FE$4))/1000</f>
        <v>0</v>
      </c>
      <c r="Q82" s="373">
        <f>COUNTIF(EdClasses!C78:FE78,"Y")/COUNT(EdClasses!C78:FE78)</f>
        <v>0.5</v>
      </c>
      <c r="R82" s="86">
        <f>COUNTIF(SEC!C78:BA78,"Y")/COUNT(SEC!C78:BA78)</f>
        <v>0.75</v>
      </c>
      <c r="S82" s="487">
        <f>COUNTIF(MID!C78:BP78,"Y")/COUNT(MID!C78:BP78)</f>
        <v>0.75</v>
      </c>
      <c r="T82" s="188">
        <f>COUNTIF(ELEM!C78:BP78,"Y")/COUNT(ELEM!C78:BP78)</f>
        <v>0.5</v>
      </c>
      <c r="U82" s="492">
        <f>COUNTIF(ECE!C78:CQ78,"Y")/COUNT(ECE!C78:CQ78)</f>
        <v>0.45454545454545453</v>
      </c>
      <c r="V82" s="374">
        <f>COUNTIF(SPED!C78:W78,"Y")/COUNT(SPED!C78:W78)</f>
        <v>0.33333333333333331</v>
      </c>
      <c r="W82" s="686"/>
      <c r="X82" s="328"/>
      <c r="Y82" s="376"/>
      <c r="Z82" s="376"/>
      <c r="AA82" s="376"/>
      <c r="AB82" s="376"/>
      <c r="AC82" s="152"/>
      <c r="AD82" s="152"/>
      <c r="AE82" s="152"/>
      <c r="AF82" s="152"/>
      <c r="AG82" s="152"/>
      <c r="AH82" s="152"/>
      <c r="AI82" s="152"/>
      <c r="AJ82" s="152"/>
      <c r="AK82" s="152"/>
      <c r="AL82" s="152"/>
      <c r="AM82" s="152"/>
      <c r="AN82" s="152"/>
    </row>
    <row r="83" spans="1:40" ht="45" customHeight="1">
      <c r="A83" t="s">
        <v>205</v>
      </c>
      <c r="B83" s="68" t="s">
        <v>206</v>
      </c>
      <c r="C83" s="373">
        <f>COUNT(EdClasses!C79:FE79)/COUNT(EdClasses!$C$4:$FE$4)</f>
        <v>0.43396226415094341</v>
      </c>
      <c r="D83" s="86">
        <f>COUNT(SEC!B79:FD79)/COUNT(SEC!$C$4:$FE$4)</f>
        <v>0.35294117647058826</v>
      </c>
      <c r="E83" s="487">
        <f>COUNT(MID!C79:FE79)/COUNT(MID!$C$4:$FE$4)</f>
        <v>0.27272727272727271</v>
      </c>
      <c r="F83" s="188">
        <f>COUNT(ELEM!C79:FE79)/COUNT(ELEM!$C$4:$FE$4)</f>
        <v>0.40909090909090912</v>
      </c>
      <c r="G83" s="492">
        <f>COUNT(ECE!C79:FE79)/COUNT(ECE!$C$4:$FE$4)</f>
        <v>0.41935483870967744</v>
      </c>
      <c r="H83" s="374">
        <f>COUNT(SPED!C79:FE79)/COUNT(SPED!$C$4:$FE$4)</f>
        <v>0.7142857142857143</v>
      </c>
      <c r="I83" s="686">
        <f>COUNT(LTD!C79:FE79)/COUNT(LTD!$C$4:$FE$4)</f>
        <v>0</v>
      </c>
      <c r="J83" s="537">
        <f>(SUM(EdClasses!C79:FE79)*COUNT(EdClasses!$C$4:$FE$4))/1000</f>
        <v>4.0810000000000004</v>
      </c>
      <c r="K83" s="477">
        <f>(SUM(SEC!C79:BA79)*COUNT(SEC!$C$4:$BA$4))/1000</f>
        <v>0.442</v>
      </c>
      <c r="L83" s="393">
        <f>(SUM(MID!C79:BP79)*COUNT(MID!$C$4:$FE$4))/1000</f>
        <v>0.48399999999999999</v>
      </c>
      <c r="M83" s="325">
        <f>(SUM(ELEM!C79:BP79)*COUNT(ELEM!$C$4:$FE$4))/1000</f>
        <v>0.63800000000000001</v>
      </c>
      <c r="N83" s="681">
        <f>(SUM(ECE!C79:CQ79)*COUNT(ECE!$C$4:$FE$4))/1000</f>
        <v>1.2090000000000001</v>
      </c>
      <c r="O83" s="113">
        <f>(SUM(SPED!C79:W79)*COUNT(SPED!$C$4:$FE$4))/1000</f>
        <v>0.13300000000000001</v>
      </c>
      <c r="P83" s="173">
        <f>(SUM(LTD!C79:N79)*COUNT(LTD!$C$4:$FE$4))/1000</f>
        <v>0</v>
      </c>
      <c r="Q83" s="373">
        <f>COUNTIF(EdClasses!C79:FE79,"Y")/COUNT(EdClasses!C79:FE79)</f>
        <v>0.73913043478260865</v>
      </c>
      <c r="R83" s="86">
        <f>COUNTIF(SEC!C79:BA79,"Y")/COUNT(SEC!C79:BA79)</f>
        <v>1</v>
      </c>
      <c r="S83" s="487">
        <f>COUNTIF(MID!C79:BP79,"Y")/COUNT(MID!C79:BP79)</f>
        <v>0.83333333333333337</v>
      </c>
      <c r="T83" s="188">
        <f>COUNTIF(ELEM!C79:BP79,"Y")/COUNT(ELEM!C79:BP79)</f>
        <v>0.77777777777777779</v>
      </c>
      <c r="U83" s="492">
        <f>COUNTIF(ECE!C79:CQ79,"Y")/COUNT(ECE!C79:CQ79)</f>
        <v>0.61538461538461542</v>
      </c>
      <c r="V83" s="374">
        <f>COUNTIF(SPED!C79:W79,"Y")/COUNT(SPED!C79:W79)</f>
        <v>0.8</v>
      </c>
      <c r="W83" s="686"/>
      <c r="X83" s="328"/>
      <c r="Y83" s="376"/>
      <c r="Z83" s="376"/>
      <c r="AA83" s="376"/>
      <c r="AB83" s="376"/>
      <c r="AC83" s="152"/>
      <c r="AD83" s="152"/>
      <c r="AE83" s="152"/>
      <c r="AF83" s="152"/>
      <c r="AG83" s="152"/>
      <c r="AH83" s="152"/>
      <c r="AI83" s="152"/>
      <c r="AJ83" s="152"/>
      <c r="AK83" s="152"/>
      <c r="AL83" s="152"/>
      <c r="AM83" s="152"/>
      <c r="AN83" s="152"/>
    </row>
    <row r="84" spans="1:40" ht="45" customHeight="1">
      <c r="A84" t="s">
        <v>207</v>
      </c>
      <c r="B84" s="303" t="s">
        <v>208</v>
      </c>
      <c r="C84" s="373">
        <f>COUNT(EdClasses!C80:FE80)/COUNT(EdClasses!$C$4:$FE$4)</f>
        <v>0.54716981132075471</v>
      </c>
      <c r="D84" s="86">
        <f>COUNT(SEC!B80:FD80)/COUNT(SEC!$C$4:$FE$4)</f>
        <v>0.70588235294117652</v>
      </c>
      <c r="E84" s="487">
        <f>COUNT(MID!C80:FE80)/COUNT(MID!$C$4:$FE$4)</f>
        <v>0.54545454545454541</v>
      </c>
      <c r="F84" s="188">
        <f>COUNT(ELEM!C80:FE80)/COUNT(ELEM!$C$4:$FE$4)</f>
        <v>0.59090909090909094</v>
      </c>
      <c r="G84" s="492">
        <f>COUNT(ECE!C80:FE80)/COUNT(ECE!$C$4:$FE$4)</f>
        <v>0.54838709677419351</v>
      </c>
      <c r="H84" s="374">
        <f>COUNT(SPED!C80:FE80)/COUNT(SPED!$C$4:$FE$4)</f>
        <v>0.8571428571428571</v>
      </c>
      <c r="I84" s="686">
        <f>COUNT(LTD!C80:FE80)/COUNT(LTD!$C$4:$FE$4)</f>
        <v>0</v>
      </c>
      <c r="J84" s="537">
        <f>(SUM(EdClasses!C80:FE80)*COUNT(EdClasses!$C$4:$FE$4))/1000</f>
        <v>5.5119999999999996</v>
      </c>
      <c r="K84" s="477">
        <f>(SUM(SEC!C80:BA80)*COUNT(SEC!$C$4:$BA$4))/1000</f>
        <v>0.88400000000000001</v>
      </c>
      <c r="L84" s="393">
        <f>(SUM(MID!C80:BP80)*COUNT(MID!$C$4:$FE$4))/1000</f>
        <v>1.1439999999999999</v>
      </c>
      <c r="M84" s="325">
        <f>(SUM(ELEM!C80:BP80)*COUNT(ELEM!$C$4:$FE$4))/1000</f>
        <v>1.034</v>
      </c>
      <c r="N84" s="681">
        <f>(SUM(ECE!C80:CQ80)*COUNT(ECE!$C$4:$FE$4))/1000</f>
        <v>1.798</v>
      </c>
      <c r="O84" s="113">
        <f>(SUM(SPED!C80:W80)*COUNT(SPED!$C$4:$FE$4))/1000</f>
        <v>0.14000000000000001</v>
      </c>
      <c r="P84" s="173">
        <f>(SUM(LTD!C80:N80)*COUNT(LTD!$C$4:$FE$4))/1000</f>
        <v>0</v>
      </c>
      <c r="Q84" s="373">
        <f>COUNTIF(EdClasses!C80:FE80,"Y")/COUNT(EdClasses!C80:FE80)</f>
        <v>0.58620689655172409</v>
      </c>
      <c r="R84" s="86">
        <f>COUNTIF(SEC!C80:BA80,"Y")/COUNT(SEC!C80:BA80)</f>
        <v>0.66666666666666663</v>
      </c>
      <c r="S84" s="487">
        <f>COUNTIF(MID!C80:BP80,"Y")/COUNT(MID!C80:BP80)</f>
        <v>0.66666666666666663</v>
      </c>
      <c r="T84" s="188">
        <f>COUNTIF(ELEM!C80:BP80,"Y")/COUNT(ELEM!C80:BP80)</f>
        <v>0.46153846153846156</v>
      </c>
      <c r="U84" s="492">
        <f>COUNTIF(ECE!C80:CQ80,"Y")/COUNT(ECE!C80:CQ80)</f>
        <v>0.47058823529411764</v>
      </c>
      <c r="V84" s="374">
        <f>COUNTIF(SPED!C80:W80,"Y")/COUNT(SPED!C80:W80)</f>
        <v>0.5</v>
      </c>
      <c r="W84" s="686"/>
      <c r="X84" s="328"/>
      <c r="Y84" s="376"/>
      <c r="Z84" s="376"/>
      <c r="AA84" s="376"/>
      <c r="AB84" s="376"/>
      <c r="AC84" s="152"/>
      <c r="AD84" s="152"/>
      <c r="AE84" s="152"/>
      <c r="AF84" s="152"/>
      <c r="AG84" s="152"/>
      <c r="AH84" s="152"/>
      <c r="AI84" s="152"/>
      <c r="AJ84" s="152"/>
      <c r="AK84" s="152"/>
      <c r="AL84" s="152"/>
      <c r="AM84" s="152"/>
      <c r="AN84" s="152"/>
    </row>
    <row r="85" spans="1:40" ht="45" customHeight="1">
      <c r="A85" t="s">
        <v>209</v>
      </c>
      <c r="B85" s="303" t="s">
        <v>210</v>
      </c>
      <c r="C85" s="373">
        <f>COUNT(EdClasses!C81:FE81)/COUNT(EdClasses!$C$4:$FE$4)</f>
        <v>0.41509433962264153</v>
      </c>
      <c r="D85" s="86">
        <f>COUNT(SEC!B81:FD81)/COUNT(SEC!$C$4:$FE$4)</f>
        <v>0.52941176470588236</v>
      </c>
      <c r="E85" s="487">
        <f>COUNT(MID!C81:FE81)/COUNT(MID!$C$4:$FE$4)</f>
        <v>0.40909090909090912</v>
      </c>
      <c r="F85" s="188">
        <f>COUNT(ELEM!C81:FE81)/COUNT(ELEM!$C$4:$FE$4)</f>
        <v>0.36363636363636365</v>
      </c>
      <c r="G85" s="492">
        <f>COUNT(ECE!C81:FE81)/COUNT(ECE!$C$4:$FE$4)</f>
        <v>0.38709677419354838</v>
      </c>
      <c r="H85" s="374">
        <f>COUNT(SPED!C81:FE81)/COUNT(SPED!$C$4:$FE$4)</f>
        <v>0.8571428571428571</v>
      </c>
      <c r="I85" s="686">
        <f>COUNT(LTD!C81:FE81)/COUNT(LTD!$C$4:$FE$4)</f>
        <v>0</v>
      </c>
      <c r="J85" s="537">
        <f>(SUM(EdClasses!C81:FE81)*COUNT(EdClasses!$C$4:$FE$4))/1000</f>
        <v>4.399</v>
      </c>
      <c r="K85" s="477">
        <f>(SUM(SEC!C81:BA81)*COUNT(SEC!$C$4:$BA$4))/1000</f>
        <v>0.69699999999999995</v>
      </c>
      <c r="L85" s="393">
        <f>(SUM(MID!C81:BP81)*COUNT(MID!$C$4:$FE$4))/1000</f>
        <v>0.81399999999999995</v>
      </c>
      <c r="M85" s="325">
        <f>(SUM(ELEM!C81:BP81)*COUNT(ELEM!$C$4:$FE$4))/1000</f>
        <v>0.72599999999999998</v>
      </c>
      <c r="N85" s="681">
        <f>(SUM(ECE!C81:CQ81)*COUNT(ECE!$C$4:$FE$4))/1000</f>
        <v>1.333</v>
      </c>
      <c r="O85" s="113">
        <f>(SUM(SPED!C81:W81)*COUNT(SPED!$C$4:$FE$4))/1000</f>
        <v>0.16800000000000001</v>
      </c>
      <c r="P85" s="173">
        <f>(SUM(LTD!C81:N81)*COUNT(LTD!$C$4:$FE$4))/1000</f>
        <v>0</v>
      </c>
      <c r="Q85" s="373">
        <f>COUNTIF(EdClasses!C81:FE81,"Y")/COUNT(EdClasses!C81:FE81)</f>
        <v>0.59090909090909094</v>
      </c>
      <c r="R85" s="86">
        <f>COUNTIF(SEC!C81:BA81,"Y")/COUNT(SEC!C81:BA81)</f>
        <v>0.55555555555555558</v>
      </c>
      <c r="S85" s="487">
        <f>COUNTIF(MID!C81:BP81,"Y")/COUNT(MID!C81:BP81)</f>
        <v>0.55555555555555558</v>
      </c>
      <c r="T85" s="188">
        <f>COUNTIF(ELEM!C81:BP81,"Y")/COUNT(ELEM!C81:BP81)</f>
        <v>0.5</v>
      </c>
      <c r="U85" s="492">
        <f>COUNTIF(ECE!C81:CQ81,"Y")/COUNT(ECE!C81:CQ81)</f>
        <v>0.41666666666666669</v>
      </c>
      <c r="V85" s="374">
        <f>COUNTIF(SPED!C81:W81,"Y")/COUNT(SPED!C81:W81)</f>
        <v>0.5</v>
      </c>
      <c r="W85" s="686"/>
      <c r="X85" s="328"/>
      <c r="Y85" s="376"/>
      <c r="Z85" s="376"/>
      <c r="AA85" s="376"/>
      <c r="AB85" s="376"/>
      <c r="AC85" s="152"/>
      <c r="AD85" s="152"/>
      <c r="AE85" s="152"/>
      <c r="AF85" s="152"/>
      <c r="AG85" s="152"/>
      <c r="AH85" s="152"/>
      <c r="AI85" s="152"/>
      <c r="AJ85" s="152"/>
      <c r="AK85" s="152"/>
      <c r="AL85" s="152"/>
      <c r="AM85" s="152"/>
      <c r="AN85" s="152"/>
    </row>
    <row r="86" spans="1:40" ht="37.5" customHeight="1">
      <c r="A86" s="357"/>
      <c r="B86" s="566" t="s">
        <v>211</v>
      </c>
      <c r="C86" s="188"/>
      <c r="D86" s="188"/>
      <c r="E86" s="188"/>
      <c r="F86" s="188"/>
      <c r="G86" s="188"/>
      <c r="H86" s="48"/>
      <c r="I86" s="359"/>
      <c r="J86" s="191"/>
      <c r="K86" s="325"/>
      <c r="L86" s="325"/>
      <c r="M86" s="325"/>
      <c r="N86" s="325"/>
      <c r="O86" s="474"/>
      <c r="P86" s="474"/>
      <c r="Q86" s="188"/>
      <c r="R86" s="188"/>
      <c r="S86" s="188"/>
      <c r="T86" s="188"/>
      <c r="U86" s="188"/>
      <c r="V86" s="48"/>
      <c r="W86" s="84"/>
      <c r="X86" s="310"/>
      <c r="Y86" s="376"/>
      <c r="Z86" s="376"/>
      <c r="AA86" s="376"/>
      <c r="AB86" s="376"/>
      <c r="AC86" s="152"/>
      <c r="AD86" s="152"/>
      <c r="AE86" s="152"/>
      <c r="AF86" s="152"/>
      <c r="AG86" s="152"/>
      <c r="AH86" s="152"/>
      <c r="AI86" s="152"/>
      <c r="AJ86" s="152"/>
      <c r="AK86" s="152"/>
      <c r="AL86" s="152"/>
      <c r="AM86" s="152"/>
      <c r="AN86" s="152"/>
    </row>
    <row r="87" spans="1:40" ht="45" customHeight="1">
      <c r="A87" t="s">
        <v>212</v>
      </c>
      <c r="B87" s="303" t="s">
        <v>213</v>
      </c>
      <c r="C87" s="373">
        <f>COUNT(EdClasses!C83:FE83)/COUNT(EdClasses!$C$4:$FE$4)</f>
        <v>0.56603773584905659</v>
      </c>
      <c r="D87" s="86">
        <f>COUNT(SEC!B83:FD83)/COUNT(SEC!$C$4:$FE$4)</f>
        <v>0.6470588235294118</v>
      </c>
      <c r="E87" s="487">
        <f>COUNT(MID!C83:FE83)/COUNT(MID!$C$4:$FE$4)</f>
        <v>0.54545454545454541</v>
      </c>
      <c r="F87" s="188">
        <f>COUNT(ELEM!C83:FE83)/COUNT(ELEM!$C$4:$FE$4)</f>
        <v>0.59090909090909094</v>
      </c>
      <c r="G87" s="492">
        <f>COUNT(ECE!C83:FE83)/COUNT(ECE!$C$4:$FE$4)</f>
        <v>0.5161290322580645</v>
      </c>
      <c r="H87" s="374">
        <f>COUNT(SPED!C83:FE83)/COUNT(SPED!$C$4:$FE$4)</f>
        <v>0.8571428571428571</v>
      </c>
      <c r="I87" s="686">
        <f>COUNT(LTD!C83:FE83)/COUNT(LTD!$C$4:$FE$4)</f>
        <v>0.75</v>
      </c>
      <c r="J87" s="537">
        <f>(SUM(EdClasses!C83:FE83)*COUNT(EdClasses!$C$4:$FE$4))/1000</f>
        <v>5.883</v>
      </c>
      <c r="K87" s="477">
        <f>(SUM(SEC!C83:BA83)*COUNT(SEC!$C$4:$BA$4))/1000</f>
        <v>0.71399999999999997</v>
      </c>
      <c r="L87" s="393">
        <f>(SUM(MID!C83:BP83)*COUNT(MID!$C$4:$FE$4))/1000</f>
        <v>1.034</v>
      </c>
      <c r="M87" s="325">
        <f>(SUM(ELEM!C83:BP83)*COUNT(ELEM!$C$4:$FE$4))/1000</f>
        <v>1.0780000000000001</v>
      </c>
      <c r="N87" s="681">
        <f>(SUM(ECE!C83:CQ83)*COUNT(ECE!$C$4:$FE$4))/1000</f>
        <v>1.798</v>
      </c>
      <c r="O87" s="113">
        <f>(SUM(SPED!C83:W83)*COUNT(SPED!$C$4:$FE$4))/1000</f>
        <v>0.14699999999999999</v>
      </c>
      <c r="P87" s="173">
        <f>(SUM(LTD!C83:N83)*COUNT(LTD!$C$4:$FE$4))/1000</f>
        <v>4.3999999999999997E-2</v>
      </c>
      <c r="Q87" s="373">
        <f>COUNTIF(EdClasses!C83:FE83,"Y")/COUNT(EdClasses!C83:FE83)</f>
        <v>0.46666666666666667</v>
      </c>
      <c r="R87" s="86">
        <f>COUNTIF(SEC!C83:BA83,"Y")/COUNT(SEC!C83:BA83)</f>
        <v>0.36363636363636365</v>
      </c>
      <c r="S87" s="487">
        <f>COUNTIF(MID!C83:BP83,"Y")/COUNT(MID!C83:BP83)</f>
        <v>0.33333333333333331</v>
      </c>
      <c r="T87" s="188">
        <f>COUNTIF(ELEM!C83:BP83,"Y")/COUNT(ELEM!C83:BP83)</f>
        <v>0.30769230769230771</v>
      </c>
      <c r="U87" s="492">
        <f>COUNTIF(ECE!C83:CQ83,"Y")/COUNT(ECE!C83:CQ83)</f>
        <v>0.375</v>
      </c>
      <c r="V87" s="374">
        <f>COUNTIF(SPED!C83:W83,"Y")/COUNT(SPED!C83:W83)</f>
        <v>0.5</v>
      </c>
      <c r="W87" s="686">
        <f>COUNTIF(LTD!C83:N83,"Y")/COUNT(LTD!C83:N83)</f>
        <v>0.66666666666666663</v>
      </c>
      <c r="X87" s="328"/>
      <c r="Y87" s="376"/>
      <c r="Z87" s="376"/>
      <c r="AA87" s="376"/>
      <c r="AB87" s="376"/>
      <c r="AC87" s="152"/>
      <c r="AD87" s="152"/>
      <c r="AE87" s="152"/>
      <c r="AF87" s="152"/>
      <c r="AG87" s="152"/>
      <c r="AH87" s="152"/>
      <c r="AI87" s="152"/>
      <c r="AJ87" s="152"/>
      <c r="AK87" s="152"/>
      <c r="AL87" s="152"/>
      <c r="AM87" s="152"/>
      <c r="AN87" s="152"/>
    </row>
    <row r="88" spans="1:40" ht="45" customHeight="1">
      <c r="A88" t="s">
        <v>214</v>
      </c>
      <c r="B88" s="303" t="s">
        <v>215</v>
      </c>
      <c r="C88" s="373">
        <f>COUNT(EdClasses!C84:FE84)/COUNT(EdClasses!$C$4:$FE$4)</f>
        <v>0.49056603773584906</v>
      </c>
      <c r="D88" s="86">
        <f>COUNT(SEC!B84:FD84)/COUNT(SEC!$C$4:$FE$4)</f>
        <v>0.58823529411764708</v>
      </c>
      <c r="E88" s="487">
        <f>COUNT(MID!C84:FE84)/COUNT(MID!$C$4:$FE$4)</f>
        <v>0.5</v>
      </c>
      <c r="F88" s="188">
        <f>COUNT(ELEM!C84:FE84)/COUNT(ELEM!$C$4:$FE$4)</f>
        <v>0.54545454545454541</v>
      </c>
      <c r="G88" s="492">
        <f>COUNT(ECE!C84:FE84)/COUNT(ECE!$C$4:$FE$4)</f>
        <v>0.45161290322580644</v>
      </c>
      <c r="H88" s="374">
        <f>COUNT(SPED!C84:FE84)/COUNT(SPED!$C$4:$FE$4)</f>
        <v>0.8571428571428571</v>
      </c>
      <c r="I88" s="686">
        <f>COUNT(LTD!C84:FE84)/COUNT(LTD!$C$4:$FE$4)</f>
        <v>0.25</v>
      </c>
      <c r="J88" s="537">
        <f>(SUM(EdClasses!C84:FE84)*COUNT(EdClasses!$C$4:$FE$4))/1000</f>
        <v>4.0810000000000004</v>
      </c>
      <c r="K88" s="477">
        <f>(SUM(SEC!C84:BA84)*COUNT(SEC!$C$4:$BA$4))/1000</f>
        <v>0.52700000000000002</v>
      </c>
      <c r="L88" s="393">
        <f>(SUM(MID!C84:BP84)*COUNT(MID!$C$4:$FE$4))/1000</f>
        <v>0.77</v>
      </c>
      <c r="M88" s="325">
        <f>(SUM(ELEM!C84:BP84)*COUNT(ELEM!$C$4:$FE$4))/1000</f>
        <v>0.748</v>
      </c>
      <c r="N88" s="681">
        <f>(SUM(ECE!C84:CQ84)*COUNT(ECE!$C$4:$FE$4))/1000</f>
        <v>1.1779999999999999</v>
      </c>
      <c r="O88" s="113">
        <f>(SUM(SPED!C84:W84)*COUNT(SPED!$C$4:$FE$4))/1000</f>
        <v>0.14000000000000001</v>
      </c>
      <c r="P88" s="173">
        <f>(SUM(LTD!C84:N84)*COUNT(LTD!$C$4:$FE$4))/1000</f>
        <v>1.2E-2</v>
      </c>
      <c r="Q88" s="373">
        <f>COUNTIF(EdClasses!C84:FE84,"Y")/COUNT(EdClasses!C84:FE84)</f>
        <v>0.46153846153846156</v>
      </c>
      <c r="R88" s="86">
        <f>COUNTIF(SEC!C84:BA84,"Y")/COUNT(SEC!C84:BA84)</f>
        <v>0.6</v>
      </c>
      <c r="S88" s="487">
        <f>COUNTIF(MID!C84:BP84,"Y")/COUNT(MID!C84:BP84)</f>
        <v>0.54545454545454541</v>
      </c>
      <c r="T88" s="188">
        <f>COUNTIF(ELEM!C84:BP84,"Y")/COUNT(ELEM!C84:BP84)</f>
        <v>0.41666666666666669</v>
      </c>
      <c r="U88" s="492">
        <f>COUNTIF(ECE!C84:CQ84,"Y")/COUNT(ECE!C84:CQ84)</f>
        <v>0.35714285714285715</v>
      </c>
      <c r="V88" s="374">
        <f>COUNTIF(SPED!C84:W84,"Y")/COUNT(SPED!C84:W84)</f>
        <v>0.66666666666666663</v>
      </c>
      <c r="W88" s="686">
        <f>COUNTIF(LTD!C84:N84,"Y")/COUNT(LTD!C84:N84)</f>
        <v>1</v>
      </c>
      <c r="X88" s="328"/>
      <c r="Y88" s="376"/>
      <c r="Z88" s="376"/>
      <c r="AA88" s="376"/>
      <c r="AB88" s="376"/>
      <c r="AC88" s="152"/>
      <c r="AD88" s="152"/>
      <c r="AE88" s="152"/>
      <c r="AF88" s="152"/>
      <c r="AG88" s="152"/>
      <c r="AH88" s="152"/>
      <c r="AI88" s="152"/>
      <c r="AJ88" s="152"/>
      <c r="AK88" s="152"/>
      <c r="AL88" s="152"/>
      <c r="AM88" s="152"/>
      <c r="AN88" s="152"/>
    </row>
    <row r="89" spans="1:40" ht="45" customHeight="1">
      <c r="A89" t="s">
        <v>216</v>
      </c>
      <c r="B89" s="303" t="s">
        <v>217</v>
      </c>
      <c r="C89" s="373">
        <f>COUNT(EdClasses!C85:FE85)/COUNT(EdClasses!$C$4:$FE$4)</f>
        <v>0.37735849056603776</v>
      </c>
      <c r="D89" s="86">
        <f>COUNT(SEC!B85:FD85)/COUNT(SEC!$C$4:$FE$4)</f>
        <v>0.29411764705882354</v>
      </c>
      <c r="E89" s="487">
        <f>COUNT(MID!C85:FE85)/COUNT(MID!$C$4:$FE$4)</f>
        <v>0.22727272727272727</v>
      </c>
      <c r="F89" s="188">
        <f>COUNT(ELEM!C85:FE85)/COUNT(ELEM!$C$4:$FE$4)</f>
        <v>0.36363636363636365</v>
      </c>
      <c r="G89" s="492">
        <f>COUNT(ECE!C85:FE85)/COUNT(ECE!$C$4:$FE$4)</f>
        <v>0.35483870967741937</v>
      </c>
      <c r="H89" s="374">
        <f>COUNT(SPED!C85:FE85)/COUNT(SPED!$C$4:$FE$4)</f>
        <v>0.8571428571428571</v>
      </c>
      <c r="I89" s="686">
        <f>COUNT(LTD!C85:FE85)/COUNT(LTD!$C$4:$FE$4)</f>
        <v>0.25</v>
      </c>
      <c r="J89" s="537">
        <f>(SUM(EdClasses!C85:FE85)*COUNT(EdClasses!$C$4:$FE$4))/1000</f>
        <v>3.0739999999999998</v>
      </c>
      <c r="K89" s="477">
        <f>(SUM(SEC!C85:BA85)*COUNT(SEC!$C$4:$BA$4))/1000</f>
        <v>0.255</v>
      </c>
      <c r="L89" s="393">
        <f>(SUM(MID!C85:BP85)*COUNT(MID!$C$4:$FE$4))/1000</f>
        <v>0.33</v>
      </c>
      <c r="M89" s="325">
        <f>(SUM(ELEM!C85:BP85)*COUNT(ELEM!$C$4:$FE$4))/1000</f>
        <v>0.46200000000000002</v>
      </c>
      <c r="N89" s="681">
        <f>(SUM(ECE!C85:CQ85)*COUNT(ECE!$C$4:$FE$4))/1000</f>
        <v>0.93</v>
      </c>
      <c r="O89" s="113">
        <f>(SUM(SPED!C85:W85)*COUNT(SPED!$C$4:$FE$4))/1000</f>
        <v>0.13300000000000001</v>
      </c>
      <c r="P89" s="173">
        <f>(SUM(LTD!C85:N85)*COUNT(LTD!$C$4:$FE$4))/1000</f>
        <v>1.2E-2</v>
      </c>
      <c r="Q89" s="373">
        <f>COUNTIF(EdClasses!C85:FE85,"Y")/COUNT(EdClasses!C85:FE85)</f>
        <v>0.45</v>
      </c>
      <c r="R89" s="86">
        <f>COUNTIF(SEC!C85:BA85,"Y")/COUNT(SEC!C85:BA85)</f>
        <v>0.6</v>
      </c>
      <c r="S89" s="487">
        <f>COUNTIF(MID!C85:BP85,"Y")/COUNT(MID!C85:BP85)</f>
        <v>0.4</v>
      </c>
      <c r="T89" s="188">
        <f>COUNTIF(ELEM!C85:BP85,"Y")/COUNT(ELEM!C85:BP85)</f>
        <v>0.375</v>
      </c>
      <c r="U89" s="492">
        <f>COUNTIF(ECE!C85:CQ85,"Y")/COUNT(ECE!C85:CQ85)</f>
        <v>0.54545454545454541</v>
      </c>
      <c r="V89" s="374">
        <f>COUNTIF(SPED!C85:W85,"Y")/COUNT(SPED!C85:W85)</f>
        <v>0.16666666666666666</v>
      </c>
      <c r="W89" s="686">
        <f>COUNTIF(LTD!C85:N85,"Y")/COUNT(LTD!C85:N85)</f>
        <v>0</v>
      </c>
      <c r="X89" s="328"/>
      <c r="Y89" s="376"/>
      <c r="Z89" s="376"/>
      <c r="AA89" s="376"/>
      <c r="AB89" s="376"/>
      <c r="AC89" s="152"/>
      <c r="AD89" s="152"/>
      <c r="AE89" s="152"/>
      <c r="AF89" s="152"/>
      <c r="AG89" s="152"/>
      <c r="AH89" s="152"/>
      <c r="AI89" s="152"/>
      <c r="AJ89" s="152"/>
      <c r="AK89" s="152"/>
      <c r="AL89" s="152"/>
      <c r="AM89" s="152"/>
      <c r="AN89" s="152"/>
    </row>
    <row r="90" spans="1:40" ht="37.5" customHeight="1">
      <c r="A90" s="346"/>
      <c r="B90" s="668" t="s">
        <v>218</v>
      </c>
      <c r="C90" s="492"/>
      <c r="D90" s="492"/>
      <c r="E90" s="492"/>
      <c r="F90" s="492"/>
      <c r="G90" s="492"/>
      <c r="H90" s="381"/>
      <c r="I90" s="106"/>
      <c r="J90" s="74"/>
      <c r="K90" s="681"/>
      <c r="L90" s="681"/>
      <c r="M90" s="681"/>
      <c r="N90" s="681"/>
      <c r="O90" s="102"/>
      <c r="P90" s="102"/>
      <c r="Q90" s="492"/>
      <c r="R90" s="492"/>
      <c r="S90" s="492"/>
      <c r="T90" s="492"/>
      <c r="U90" s="492"/>
      <c r="V90" s="381"/>
      <c r="W90" s="247"/>
      <c r="X90" s="99"/>
      <c r="Y90" s="376"/>
      <c r="Z90" s="376"/>
      <c r="AA90" s="376"/>
      <c r="AB90" s="376"/>
      <c r="AC90" s="152"/>
      <c r="AD90" s="152"/>
      <c r="AE90" s="152"/>
      <c r="AF90" s="152"/>
      <c r="AG90" s="152"/>
      <c r="AH90" s="152"/>
      <c r="AI90" s="152"/>
      <c r="AJ90" s="152"/>
      <c r="AK90" s="152"/>
      <c r="AL90" s="152"/>
      <c r="AM90" s="152"/>
      <c r="AN90" s="152"/>
    </row>
    <row r="91" spans="1:40" ht="45" customHeight="1">
      <c r="A91" t="s">
        <v>219</v>
      </c>
      <c r="B91" s="68" t="s">
        <v>220</v>
      </c>
      <c r="C91" s="373">
        <f>COUNT(EdClasses!C87:FE87)/COUNT(EdClasses!$C$4:$FE$4)</f>
        <v>0.24528301886792453</v>
      </c>
      <c r="D91" s="86">
        <f>COUNT(SEC!B87:FD87)/COUNT(SEC!$C$4:$FE$4)</f>
        <v>0.29411764705882354</v>
      </c>
      <c r="E91" s="487">
        <f>COUNT(MID!C87:FE87)/COUNT(MID!$C$4:$FE$4)</f>
        <v>0.22727272727272727</v>
      </c>
      <c r="F91" s="188">
        <f>COUNT(ELEM!C87:FE87)/COUNT(ELEM!$C$4:$FE$4)</f>
        <v>0.18181818181818182</v>
      </c>
      <c r="G91" s="492">
        <f>COUNT(ECE!C87:FE87)/COUNT(ECE!$C$4:$FE$4)</f>
        <v>0.16129032258064516</v>
      </c>
      <c r="H91" s="374">
        <f>COUNT(SPED!C87:FE87)/COUNT(SPED!$C$4:$FE$4)</f>
        <v>0.14285714285714285</v>
      </c>
      <c r="I91" s="686">
        <f>COUNT(LTD!C87:FE87)/COUNT(LTD!$C$4:$FE$4)</f>
        <v>0.75</v>
      </c>
      <c r="J91" s="537">
        <f>(SUM(EdClasses!C87:FE87)*COUNTA(EdClasses!$C$4:$FE$4))/1000</f>
        <v>2.2789999999999999</v>
      </c>
      <c r="K91" s="477">
        <f>(SUM(SEC!C87:BA87)*COUNT(SEC!$C$4:$BA$4))/1000</f>
        <v>0.39100000000000001</v>
      </c>
      <c r="L91" s="393">
        <f>(SUM(MID!C87:BP87)*COUNT(MID!$C$4:$FE$4))/1000</f>
        <v>0.50600000000000001</v>
      </c>
      <c r="M91" s="325">
        <f>(SUM(ELEM!C87:BP87)*COUNT(ELEM!$C$4:$FE$4))/1000</f>
        <v>0.26400000000000001</v>
      </c>
      <c r="N91" s="681">
        <f>(SUM(ECE!C87:CQ87)*COUNT(ECE!$C$4:$FE$4))/1000</f>
        <v>0.40300000000000002</v>
      </c>
      <c r="O91" s="113">
        <f>(SUM(SPED!C87:W87)*COUNT(SPED!$C$4:$FE$4))/1000</f>
        <v>7.0000000000000001E-3</v>
      </c>
      <c r="P91" s="173">
        <f>(SUM(LTD!C87:N87)*COUNT(LTD!$C$4:$FE$4))/1000</f>
        <v>5.1999999999999998E-2</v>
      </c>
      <c r="Q91" s="373">
        <f>COUNTIF(EdClasses!C87:FE87,"Y")/COUNT(EdClasses!C87:FE87)</f>
        <v>0.69230769230769229</v>
      </c>
      <c r="R91" s="86">
        <f>COUNTIF(SEC!C87:BA87,"Y")/COUNT(SEC!C87:BA87)</f>
        <v>1</v>
      </c>
      <c r="S91" s="487">
        <f>COUNTIF(MID!C87:BP87,"Y")/COUNT(MID!C87:BP87)</f>
        <v>1</v>
      </c>
      <c r="T91" s="188">
        <f>COUNTIF(ELEM!C87:BP87,"Y")/COUNT(ELEM!C87:BP87)</f>
        <v>0.5</v>
      </c>
      <c r="U91" s="492">
        <f>COUNTIF(ECE!C87:CQ87,"Y")/COUNT(ECE!C87:CQ87)</f>
        <v>0.4</v>
      </c>
      <c r="V91" s="374">
        <f>COUNTIF(SPED!C87:W87,"Y")/COUNT(SPED!C87:W87)</f>
        <v>0</v>
      </c>
      <c r="W91" s="686">
        <f>COUNTIF(LTD!C87:N87,"Y")/COUNT(LTD!C87:N87)</f>
        <v>1</v>
      </c>
      <c r="X91" s="328"/>
      <c r="Y91" s="376"/>
      <c r="Z91" s="376"/>
      <c r="AA91" s="376"/>
      <c r="AB91" s="376"/>
      <c r="AC91" s="152"/>
      <c r="AD91" s="152"/>
      <c r="AE91" s="152"/>
      <c r="AF91" s="152"/>
      <c r="AG91" s="152"/>
      <c r="AH91" s="152"/>
      <c r="AI91" s="152"/>
      <c r="AJ91" s="152"/>
      <c r="AK91" s="152"/>
      <c r="AL91" s="152"/>
      <c r="AM91" s="152"/>
      <c r="AN91" s="152"/>
    </row>
    <row r="92" spans="1:40" ht="45" customHeight="1">
      <c r="A92" t="s">
        <v>221</v>
      </c>
      <c r="B92" s="68" t="s">
        <v>222</v>
      </c>
      <c r="C92" s="373">
        <f>COUNT(EdClasses!C88:FE88)/COUNT(EdClasses!$C$4:$FE$4)</f>
        <v>0.11320754716981132</v>
      </c>
      <c r="D92" s="86">
        <f>COUNT(SEC!B88:FD88)/COUNT(SEC!$C$4:$FE$4)</f>
        <v>0.11764705882352941</v>
      </c>
      <c r="E92" s="487">
        <f>COUNT(MID!C88:FE88)/COUNT(MID!$C$4:$FE$4)</f>
        <v>9.0909090909090912E-2</v>
      </c>
      <c r="F92" s="188">
        <f>COUNT(ELEM!C88:FE88)/COUNT(ELEM!$C$4:$FE$4)</f>
        <v>4.5454545454545456E-2</v>
      </c>
      <c r="G92" s="492">
        <f>COUNT(ECE!C88:FE88)/COUNT(ECE!$C$4:$FE$4)</f>
        <v>6.4516129032258063E-2</v>
      </c>
      <c r="H92" s="374">
        <f>COUNT(SPED!C88:FE88)/COUNT(SPED!$C$4:$FE$4)</f>
        <v>0.14285714285714285</v>
      </c>
      <c r="I92" s="686">
        <f>COUNT(LTD!C88:FE88)/COUNT(LTD!$C$4:$FE$4)</f>
        <v>0.5</v>
      </c>
      <c r="J92" s="537">
        <f>(SUM(EdClasses!C88:FE88)*COUNT(EdClasses!$C$4:$FE$4))/1000</f>
        <v>1.06</v>
      </c>
      <c r="K92" s="477">
        <f>(SUM(SEC!C88:BA88)*COUNT(SEC!$C$4:$BA$4))/1000</f>
        <v>0.13600000000000001</v>
      </c>
      <c r="L92" s="393">
        <f>(SUM(MID!C88:BP88)*COUNT(MID!$C$4:$FE$4))/1000</f>
        <v>0.17599999999999999</v>
      </c>
      <c r="M92" s="325">
        <f>(SUM(ELEM!C88:BP88)*COUNT(ELEM!$C$4:$FE$4))/1000</f>
        <v>0.11</v>
      </c>
      <c r="N92" s="681">
        <f>(SUM(ECE!C88:CQ88)*COUNT(ECE!$C$4:$FE$4))/1000</f>
        <v>0.186</v>
      </c>
      <c r="O92" s="113">
        <f>(SUM(SPED!C88:W88)*COUNT(SPED!$C$4:$FE$4))/1000</f>
        <v>7.0000000000000001E-3</v>
      </c>
      <c r="P92" s="173">
        <f>(SUM(LTD!C88:N88)*COUNT(LTD!$C$4:$FE$4))/1000</f>
        <v>0.04</v>
      </c>
      <c r="Q92" s="373">
        <f>COUNTIF(EdClasses!C88:FE88,"Y")/COUNT(EdClasses!C88:FE88)</f>
        <v>0.5</v>
      </c>
      <c r="R92" s="86">
        <f>COUNTIF(SEC!C88:BA88,"Y")/COUNT(SEC!C88:BA88)</f>
        <v>0.5</v>
      </c>
      <c r="S92" s="487">
        <f>COUNTIF(MID!C88:BP88,"Y")/COUNT(MID!C88:BP88)</f>
        <v>0.5</v>
      </c>
      <c r="T92" s="188">
        <f>COUNTIF(ELEM!C88:BP88,"Y")/COUNT(ELEM!C88:BP88)</f>
        <v>1</v>
      </c>
      <c r="U92" s="492">
        <f>COUNTIF(ECE!C88:CQ88,"Y")/COUNT(ECE!C88:CQ88)</f>
        <v>0.5</v>
      </c>
      <c r="V92" s="374">
        <f>COUNTIF(SPED!C88:W88,"Y")/COUNT(SPED!C88:W88)</f>
        <v>0</v>
      </c>
      <c r="W92" s="686">
        <f>COUNTIF(LTD!C88:N88,"Y")/COUNT(LTD!C88:N88)</f>
        <v>1</v>
      </c>
      <c r="X92" s="328"/>
      <c r="Y92" s="376"/>
      <c r="Z92" s="376"/>
      <c r="AA92" s="376"/>
      <c r="AB92" s="376"/>
      <c r="AC92" s="152"/>
      <c r="AD92" s="152"/>
      <c r="AE92" s="152"/>
      <c r="AF92" s="152"/>
      <c r="AG92" s="152"/>
      <c r="AH92" s="152"/>
      <c r="AI92" s="152"/>
      <c r="AJ92" s="152"/>
      <c r="AK92" s="152"/>
      <c r="AL92" s="152"/>
      <c r="AM92" s="152"/>
      <c r="AN92" s="152"/>
    </row>
    <row r="93" spans="1:40" ht="45" customHeight="1">
      <c r="A93" t="s">
        <v>223</v>
      </c>
      <c r="B93" s="68" t="s">
        <v>224</v>
      </c>
      <c r="C93" s="373">
        <f>COUNT(EdClasses!C89:FE89)/COUNT(EdClasses!$C$4:$FE$4)</f>
        <v>0.45283018867924529</v>
      </c>
      <c r="D93" s="86">
        <f>COUNT(SEC!B89:FD89)/COUNT(SEC!$C$4:$FE$4)</f>
        <v>0.52941176470588236</v>
      </c>
      <c r="E93" s="487">
        <f>COUNT(MID!C89:FE89)/COUNT(MID!$C$4:$FE$4)</f>
        <v>0.45454545454545453</v>
      </c>
      <c r="F93" s="188">
        <f>COUNT(ELEM!C89:FE89)/COUNT(ELEM!$C$4:$FE$4)</f>
        <v>0.45454545454545453</v>
      </c>
      <c r="G93" s="492">
        <f>COUNT(ECE!C89:FE89)/COUNT(ECE!$C$4:$FE$4)</f>
        <v>0.4838709677419355</v>
      </c>
      <c r="H93" s="374">
        <f>COUNT(SPED!C89:FE89)/COUNT(SPED!$C$4:$FE$4)</f>
        <v>0.14285714285714285</v>
      </c>
      <c r="I93" s="686">
        <f>COUNT(LTD!C89:FE89)/COUNT(LTD!$C$4:$FE$4)</f>
        <v>0.25</v>
      </c>
      <c r="J93" s="537">
        <f>(SUM(EdClasses!C89:FE89)*COUNT(EdClasses!$C$4:$FE$4))/1000</f>
        <v>3.1269999999999998</v>
      </c>
      <c r="K93" s="477">
        <f>(SUM(SEC!C89:BA89)*COUNT(SEC!$C$4:$BA$4))/1000</f>
        <v>0.45900000000000002</v>
      </c>
      <c r="L93" s="393">
        <f>(SUM(MID!C89:BP89)*COUNT(MID!$C$4:$FE$4))/1000</f>
        <v>0.66</v>
      </c>
      <c r="M93" s="325">
        <f>(SUM(ELEM!C89:BP89)*COUNT(ELEM!$C$4:$FE$4))/1000</f>
        <v>0.48399999999999999</v>
      </c>
      <c r="N93" s="681">
        <f>(SUM(ECE!C89:CQ89)*COUNT(ECE!$C$4:$FE$4))/1000</f>
        <v>1.085</v>
      </c>
      <c r="O93" s="113">
        <f>(SUM(SPED!C89:W89)*COUNT(SPED!$C$4:$FE$4))/1000</f>
        <v>1.4E-2</v>
      </c>
      <c r="P93" s="173">
        <f>(SUM(LTD!C89:N89)*COUNT(LTD!$C$4:$FE$4))/1000</f>
        <v>1.2E-2</v>
      </c>
      <c r="Q93" s="373">
        <f>COUNTIF(EdClasses!C89:FE89,"Y")/COUNT(EdClasses!C89:FE89)</f>
        <v>0.375</v>
      </c>
      <c r="R93" s="86">
        <f>COUNTIF(SEC!C89:BA89,"Y")/COUNT(SEC!C89:BA89)</f>
        <v>0.55555555555555558</v>
      </c>
      <c r="S93" s="487">
        <f>COUNTIF(MID!C89:BP89,"Y")/COUNT(MID!C89:BP89)</f>
        <v>0.5</v>
      </c>
      <c r="T93" s="188">
        <f>COUNTIF(ELEM!C89:BP89,"Y")/COUNT(ELEM!C89:BP89)</f>
        <v>0.3</v>
      </c>
      <c r="U93" s="492">
        <f>COUNTIF(ECE!C89:CQ89,"Y")/COUNT(ECE!C89:CQ89)</f>
        <v>0.26666666666666666</v>
      </c>
      <c r="V93" s="374">
        <f>COUNTIF(SPED!C89:W89,"Y")/COUNT(SPED!C89:W89)</f>
        <v>0</v>
      </c>
      <c r="W93" s="686">
        <f>COUNTIF(LTD!C89:N89,"Y")/COUNT(LTD!C89:N89)</f>
        <v>1</v>
      </c>
      <c r="X93" s="328"/>
      <c r="Y93" s="376"/>
      <c r="Z93" s="376"/>
      <c r="AA93" s="376"/>
      <c r="AB93" s="376"/>
      <c r="AC93" s="152"/>
      <c r="AD93" s="152"/>
      <c r="AE93" s="152"/>
      <c r="AF93" s="152"/>
      <c r="AG93" s="152"/>
      <c r="AH93" s="152"/>
      <c r="AI93" s="152"/>
      <c r="AJ93" s="152"/>
      <c r="AK93" s="152"/>
      <c r="AL93" s="152"/>
      <c r="AM93" s="152"/>
      <c r="AN93" s="152"/>
    </row>
    <row r="94" spans="1:40" ht="45" customHeight="1">
      <c r="A94" t="s">
        <v>225</v>
      </c>
      <c r="B94" s="68" t="s">
        <v>226</v>
      </c>
      <c r="C94" s="373">
        <f>COUNT(EdClasses!C90:FE90)/COUNT(EdClasses!$C$4:$FE$4)</f>
        <v>0.660377358490566</v>
      </c>
      <c r="D94" s="86">
        <f>COUNT(SEC!B90:FD90)/COUNT(SEC!$C$4:$FE$4)</f>
        <v>1</v>
      </c>
      <c r="E94" s="487">
        <f>COUNT(MID!C90:FE90)/COUNT(MID!$C$4:$FE$4)</f>
        <v>0.81818181818181823</v>
      </c>
      <c r="F94" s="188">
        <f>COUNT(ELEM!C90:FE90)/COUNT(ELEM!$C$4:$FE$4)</f>
        <v>0.81818181818181823</v>
      </c>
      <c r="G94" s="492">
        <f>COUNT(ECE!C90:FE90)/COUNT(ECE!$C$4:$FE$4)</f>
        <v>0.64516129032258063</v>
      </c>
      <c r="H94" s="374">
        <f>COUNT(SPED!C90:FE90)/COUNT(SPED!$C$4:$FE$4)</f>
        <v>0.7142857142857143</v>
      </c>
      <c r="I94" s="686">
        <f>COUNT(LTD!C90:FE90)/COUNT(LTD!$C$4:$FE$4)</f>
        <v>0.75</v>
      </c>
      <c r="J94" s="537">
        <f>(SUM(EdClasses!C90:FE90)*COUNT(EdClasses!$C$4:$FE$4))/1000</f>
        <v>5.83</v>
      </c>
      <c r="K94" s="477">
        <f>(SUM(SEC!C90:BA90)*COUNT(SEC!$C$4:$BA$4))/1000</f>
        <v>1.02</v>
      </c>
      <c r="L94" s="393">
        <f>(SUM(MID!C90:BP90)*COUNT(MID!$C$4:$FE$4))/1000</f>
        <v>1.3859999999999999</v>
      </c>
      <c r="M94" s="325">
        <f>(SUM(ELEM!C90:BP90)*COUNT(ELEM!$C$4:$FE$4))/1000</f>
        <v>1.1659999999999999</v>
      </c>
      <c r="N94" s="681">
        <f>(SUM(ECE!C90:CQ90)*COUNT(ECE!$C$4:$FE$4))/1000</f>
        <v>1.829</v>
      </c>
      <c r="O94" s="113">
        <f>(SUM(SPED!C90:W90)*COUNT(SPED!$C$4:$FE$4))/1000</f>
        <v>0.14699999999999999</v>
      </c>
      <c r="P94" s="173">
        <f>(SUM(LTD!C90:N90)*COUNT(LTD!$C$4:$FE$4))/1000</f>
        <v>0.02</v>
      </c>
      <c r="Q94" s="373">
        <f>COUNTIF(EdClasses!C90:FE90,"Y")/COUNT(EdClasses!C90:FE90)</f>
        <v>0.22857142857142856</v>
      </c>
      <c r="R94" s="86">
        <f>COUNTIF(SEC!C90:BA90,"Y")/COUNT(SEC!C90:BA90)</f>
        <v>0.35294117647058826</v>
      </c>
      <c r="S94" s="487">
        <f>COUNTIF(MID!C90:BP90,"Y")/COUNT(MID!C90:BP90)</f>
        <v>0.27777777777777779</v>
      </c>
      <c r="T94" s="188">
        <f>COUNTIF(ELEM!C90:BP90,"Y")/COUNT(ELEM!C90:BP90)</f>
        <v>0.22222222222222221</v>
      </c>
      <c r="U94" s="492">
        <f>COUNTIF(ECE!C90:CQ90,"Y")/COUNT(ECE!C90:CQ90)</f>
        <v>0.2</v>
      </c>
      <c r="V94" s="374">
        <f>COUNTIF(SPED!C90:W90,"Y")/COUNT(SPED!C90:W90)</f>
        <v>0.2</v>
      </c>
      <c r="W94" s="686">
        <f>COUNTIF(LTD!C90:N90,"Y")/COUNT(LTD!C90:N90)</f>
        <v>0</v>
      </c>
      <c r="X94" s="328"/>
      <c r="Y94" s="376"/>
      <c r="Z94" s="376"/>
      <c r="AA94" s="376"/>
      <c r="AB94" s="376"/>
      <c r="AC94" s="152"/>
      <c r="AD94" s="152"/>
      <c r="AE94" s="152"/>
      <c r="AF94" s="152"/>
      <c r="AG94" s="152"/>
      <c r="AH94" s="152"/>
      <c r="AI94" s="152"/>
      <c r="AJ94" s="152"/>
      <c r="AK94" s="152"/>
      <c r="AL94" s="152"/>
      <c r="AM94" s="152"/>
      <c r="AN94" s="152"/>
    </row>
    <row r="95" spans="1:40" ht="45" customHeight="1">
      <c r="A95" t="s">
        <v>227</v>
      </c>
      <c r="B95" s="68" t="s">
        <v>228</v>
      </c>
      <c r="C95" s="373">
        <f>COUNT(EdClasses!C91:FE91)/COUNT(EdClasses!$C$4:$FE$4)</f>
        <v>0.35849056603773582</v>
      </c>
      <c r="D95" s="86">
        <f>COUNT(SEC!B91:FD91)/COUNT(SEC!$C$4:$FE$4)</f>
        <v>0.29411764705882354</v>
      </c>
      <c r="E95" s="487">
        <f>COUNT(MID!C91:FE91)/COUNT(MID!$C$4:$FE$4)</f>
        <v>0.22727272727272727</v>
      </c>
      <c r="F95" s="188">
        <f>COUNT(ELEM!C91:FE91)/COUNT(ELEM!$C$4:$FE$4)</f>
        <v>0.22727272727272727</v>
      </c>
      <c r="G95" s="492">
        <f>COUNT(ECE!C91:FE91)/COUNT(ECE!$C$4:$FE$4)</f>
        <v>0.35483870967741937</v>
      </c>
      <c r="H95" s="374">
        <f>COUNT(SPED!C91:FE91)/COUNT(SPED!$C$4:$FE$4)</f>
        <v>0.42857142857142855</v>
      </c>
      <c r="I95" s="686">
        <f>COUNT(LTD!C91:FE91)/COUNT(LTD!$C$4:$FE$4)</f>
        <v>0.25</v>
      </c>
      <c r="J95" s="537">
        <f>(SUM(EdClasses!C91:FE91)*COUNT(EdClasses!$C$4:$FE$4))/1000</f>
        <v>2.968</v>
      </c>
      <c r="K95" s="477">
        <f>(SUM(SEC!C91:BA91)*COUNT(SEC!$C$4:$BA$4))/1000</f>
        <v>0.32300000000000001</v>
      </c>
      <c r="L95" s="393">
        <f>(SUM(MID!C91:BP91)*COUNT(MID!$C$4:$FE$4))/1000</f>
        <v>0.41799999999999998</v>
      </c>
      <c r="M95" s="325">
        <f>(SUM(ELEM!C91:BP91)*COUNT(ELEM!$C$4:$FE$4))/1000</f>
        <v>0.308</v>
      </c>
      <c r="N95" s="681">
        <f>(SUM(ECE!C91:CQ91)*COUNT(ECE!$C$4:$FE$4))/1000</f>
        <v>0.93</v>
      </c>
      <c r="O95" s="113">
        <f>(SUM(SPED!C91:W91)*COUNT(SPED!$C$4:$FE$4))/1000</f>
        <v>7.6999999999999999E-2</v>
      </c>
      <c r="P95" s="173">
        <f>(SUM(LTD!C91:N91)*COUNT(LTD!$C$4:$FE$4))/1000</f>
        <v>1.2E-2</v>
      </c>
      <c r="Q95" s="373">
        <f>COUNTIF(EdClasses!C91:FE91,"Y")/COUNT(EdClasses!C91:FE91)</f>
        <v>0.42105263157894735</v>
      </c>
      <c r="R95" s="86">
        <f>COUNTIF(SEC!C91:BA91,"Y")/COUNT(SEC!C91:BA91)</f>
        <v>0.8</v>
      </c>
      <c r="S95" s="487">
        <f>COUNTIF(MID!C91:BP91,"Y")/COUNT(MID!C91:BP91)</f>
        <v>0.8</v>
      </c>
      <c r="T95" s="188">
        <f>COUNTIF(ELEM!C91:BP91,"Y")/COUNT(ELEM!C91:BP91)</f>
        <v>0.6</v>
      </c>
      <c r="U95" s="492">
        <f>COUNTIF(ECE!C91:CQ91,"Y")/COUNT(ECE!C91:CQ91)</f>
        <v>0.27272727272727271</v>
      </c>
      <c r="V95" s="374">
        <f>COUNTIF(SPED!C91:W91,"Y")/COUNT(SPED!C91:W91)</f>
        <v>0.66666666666666663</v>
      </c>
      <c r="W95" s="686">
        <f>COUNTIF(LTD!C91:N91,"Y")/COUNT(LTD!C91:N91)</f>
        <v>0</v>
      </c>
      <c r="X95" s="328"/>
      <c r="Y95" s="376"/>
      <c r="Z95" s="376"/>
      <c r="AA95" s="376"/>
      <c r="AB95" s="376"/>
      <c r="AC95" s="152"/>
      <c r="AD95" s="152"/>
      <c r="AE95" s="152"/>
      <c r="AF95" s="152"/>
      <c r="AG95" s="152"/>
      <c r="AH95" s="152"/>
      <c r="AI95" s="152"/>
      <c r="AJ95" s="152"/>
      <c r="AK95" s="152"/>
      <c r="AL95" s="152"/>
      <c r="AM95" s="152"/>
      <c r="AN95" s="152"/>
    </row>
    <row r="96" spans="1:40" ht="45" customHeight="1">
      <c r="A96" t="s">
        <v>229</v>
      </c>
      <c r="B96" s="303" t="s">
        <v>230</v>
      </c>
      <c r="C96" s="373">
        <f>COUNT(EdClasses!C92:FE92)/COUNT(EdClasses!$C$4:$FE$4)</f>
        <v>0.58490566037735847</v>
      </c>
      <c r="D96" s="86">
        <f>COUNT(SEC!B92:FD92)/COUNT(SEC!$C$4:$FE$4)</f>
        <v>0.70588235294117652</v>
      </c>
      <c r="E96" s="487">
        <f>COUNT(MID!C92:FE92)/COUNT(MID!$C$4:$FE$4)</f>
        <v>0.54545454545454541</v>
      </c>
      <c r="F96" s="188">
        <f>COUNT(ELEM!C92:FE92)/COUNT(ELEM!$C$4:$FE$4)</f>
        <v>0.63636363636363635</v>
      </c>
      <c r="G96" s="492">
        <f>COUNT(ECE!C92:FE92)/COUNT(ECE!$C$4:$FE$4)</f>
        <v>0.64516129032258063</v>
      </c>
      <c r="H96" s="374">
        <f>COUNT(SPED!C92:FE92)/COUNT(SPED!$C$4:$FE$4)</f>
        <v>0.8571428571428571</v>
      </c>
      <c r="I96" s="686">
        <f>COUNT(LTD!C92:FE92)/COUNT(LTD!$C$4:$FE$4)</f>
        <v>0</v>
      </c>
      <c r="J96" s="537">
        <f>(SUM(EdClasses!C92:FE92)*COUNTA(EdClasses!$C$4:$FE$4))/1000</f>
        <v>4.5049999999999999</v>
      </c>
      <c r="K96" s="477">
        <f>(SUM(SEC!C92:BA92)*COUNT(SEC!$C$4:$BA$4))/1000</f>
        <v>0.56100000000000005</v>
      </c>
      <c r="L96" s="393">
        <f>(SUM(MID!C92:BP92)*COUNT(MID!$C$4:$FE$4))/1000</f>
        <v>0.68200000000000005</v>
      </c>
      <c r="M96" s="325">
        <f>(SUM(ELEM!C92:BP92)*COUNT(ELEM!$C$4:$FE$4))/1000</f>
        <v>0.72599999999999998</v>
      </c>
      <c r="N96" s="681">
        <f>(SUM(ECE!C92:CQ92)*COUNT(ECE!$C$4:$FE$4))/1000</f>
        <v>1.5189999999999999</v>
      </c>
      <c r="O96" s="113">
        <f>(SUM(SPED!C92:W92)*COUNT(SPED!$C$4:$FE$4))/1000</f>
        <v>0.17499999999999999</v>
      </c>
      <c r="P96" s="173">
        <f>(SUM(LTD!C92:N92)*COUNT(LTD!$C$4:$FE$4))/1000</f>
        <v>0</v>
      </c>
      <c r="Q96" s="373">
        <f>COUNTIF(EdClasses!C92:FE92,"Y")/COUNT(EdClasses!C92:FE92)</f>
        <v>0.22580645161290322</v>
      </c>
      <c r="R96" s="86">
        <f>COUNTIF(SEC!C92:BA92,"Y")/COUNT(SEC!C92:BA92)</f>
        <v>0.33333333333333331</v>
      </c>
      <c r="S96" s="487">
        <f>COUNTIF(MID!C92:BP92,"Y")/COUNT(MID!C92:BP92)</f>
        <v>0.25</v>
      </c>
      <c r="T96" s="188">
        <f>COUNTIF(ELEM!C92:BP92,"Y")/COUNT(ELEM!C92:BP92)</f>
        <v>0.21428571428571427</v>
      </c>
      <c r="U96" s="492">
        <f>COUNTIF(ECE!C92:CQ92,"Y")/COUNT(ECE!C92:CQ92)</f>
        <v>0.15</v>
      </c>
      <c r="V96" s="374">
        <f>COUNTIF(SPED!C92:W92,"Y")/COUNT(SPED!C92:W92)</f>
        <v>0.33333333333333331</v>
      </c>
      <c r="W96" s="686"/>
      <c r="X96" s="328"/>
      <c r="Y96" s="376"/>
      <c r="Z96" s="376"/>
      <c r="AA96" s="376"/>
      <c r="AB96" s="376"/>
      <c r="AC96" s="152"/>
      <c r="AD96" s="152"/>
      <c r="AE96" s="152"/>
      <c r="AF96" s="152"/>
      <c r="AG96" s="152"/>
      <c r="AH96" s="152"/>
      <c r="AI96" s="152"/>
      <c r="AJ96" s="152"/>
      <c r="AK96" s="152"/>
      <c r="AL96" s="152"/>
      <c r="AM96" s="152"/>
      <c r="AN96" s="152"/>
    </row>
    <row r="97" spans="1:40" ht="45" customHeight="1">
      <c r="A97" t="s">
        <v>231</v>
      </c>
      <c r="B97" s="303" t="s">
        <v>232</v>
      </c>
      <c r="C97" s="373">
        <f>COUNT(EdClasses!C93:FE93)/COUNT(EdClasses!$C$4:$FE$4)</f>
        <v>0.58490566037735847</v>
      </c>
      <c r="D97" s="86">
        <f>COUNT(SEC!B93:FD93)/COUNT(SEC!$C$4:$FE$4)</f>
        <v>0.82352941176470584</v>
      </c>
      <c r="E97" s="487">
        <f>COUNT(MID!C93:FE93)/COUNT(MID!$C$4:$FE$4)</f>
        <v>0.68181818181818177</v>
      </c>
      <c r="F97" s="188">
        <f>COUNT(ELEM!C93:FE93)/COUNT(ELEM!$C$4:$FE$4)</f>
        <v>0.68181818181818177</v>
      </c>
      <c r="G97" s="492">
        <f>COUNT(ECE!C93:FE93)/COUNT(ECE!$C$4:$FE$4)</f>
        <v>0.54838709677419351</v>
      </c>
      <c r="H97" s="374">
        <f>COUNT(SPED!C93:FE93)/COUNT(SPED!$C$4:$FE$4)</f>
        <v>0.7142857142857143</v>
      </c>
      <c r="I97" s="686">
        <f>COUNT(LTD!C93:FE93)/COUNT(LTD!$C$4:$FE$4)</f>
        <v>0.75</v>
      </c>
      <c r="J97" s="537">
        <f>(SUM(EdClasses!C93:FE93)*COUNT(EdClasses!$C$4:$FE$4))/1000</f>
        <v>5.194</v>
      </c>
      <c r="K97" s="477">
        <f>(SUM(SEC!C93:BA93)*COUNT(SEC!$C$4:$BA$4))/1000</f>
        <v>0.85</v>
      </c>
      <c r="L97" s="393">
        <f>(SUM(MID!C93:BP93)*COUNT(MID!$C$4:$FE$4))/1000</f>
        <v>1.1220000000000001</v>
      </c>
      <c r="M97" s="325">
        <f>(SUM(ELEM!C93:BP93)*COUNT(ELEM!$C$4:$FE$4))/1000</f>
        <v>0.99</v>
      </c>
      <c r="N97" s="681">
        <f>(SUM(ECE!C93:CQ93)*COUNT(ECE!$C$4:$FE$4))/1000</f>
        <v>1.5189999999999999</v>
      </c>
      <c r="O97" s="113">
        <f>(SUM(SPED!C93:W93)*COUNT(SPED!$C$4:$FE$4))/1000</f>
        <v>0.14000000000000001</v>
      </c>
      <c r="P97" s="173">
        <f>(SUM(LTD!C93:N93)*COUNT(LTD!$C$4:$FE$4))/1000</f>
        <v>3.5999999999999997E-2</v>
      </c>
      <c r="Q97" s="373">
        <f>COUNTIF(EdClasses!C93:FE93,"Y")/COUNT(EdClasses!C93:FE93)</f>
        <v>0.45161290322580644</v>
      </c>
      <c r="R97" s="86">
        <f>COUNTIF(SEC!C93:BA93,"Y")/COUNT(SEC!C93:BA93)</f>
        <v>0.5714285714285714</v>
      </c>
      <c r="S97" s="487">
        <f>COUNTIF(MID!C93:BP93,"Y")/COUNT(MID!C93:BP93)</f>
        <v>0.46666666666666667</v>
      </c>
      <c r="T97" s="188">
        <f>COUNTIF(ELEM!C93:BP93,"Y")/COUNT(ELEM!C93:BP93)</f>
        <v>0.4</v>
      </c>
      <c r="U97" s="492">
        <f>COUNTIF(ECE!C93:CQ93,"Y")/COUNT(ECE!C93:CQ93)</f>
        <v>0.35294117647058826</v>
      </c>
      <c r="V97" s="374">
        <f>COUNTIF(SPED!C93:W93,"Y")/COUNT(SPED!C93:W93)</f>
        <v>0.2</v>
      </c>
      <c r="W97" s="686">
        <f>COUNTIF(LTD!C93:N93,"Y")/COUNT(LTD!C93:N93)</f>
        <v>0.66666666666666663</v>
      </c>
      <c r="X97" s="328"/>
      <c r="Y97" s="376"/>
      <c r="Z97" s="376"/>
      <c r="AA97" s="376"/>
      <c r="AB97" s="376"/>
      <c r="AC97" s="152"/>
      <c r="AD97" s="152"/>
      <c r="AE97" s="152"/>
      <c r="AF97" s="152"/>
      <c r="AG97" s="152"/>
      <c r="AH97" s="152"/>
      <c r="AI97" s="152"/>
      <c r="AJ97" s="152"/>
      <c r="AK97" s="152"/>
      <c r="AL97" s="152"/>
      <c r="AM97" s="152"/>
      <c r="AN97" s="152"/>
    </row>
    <row r="98" spans="1:40" ht="37.5" customHeight="1">
      <c r="A98" s="330"/>
      <c r="B98" s="158" t="s">
        <v>319</v>
      </c>
      <c r="C98" s="551"/>
      <c r="D98" s="539"/>
      <c r="E98" s="539"/>
      <c r="F98" s="539"/>
      <c r="G98" s="539"/>
      <c r="H98" s="135"/>
      <c r="I98" s="314"/>
      <c r="J98" s="270"/>
      <c r="K98" s="436"/>
      <c r="L98" s="436"/>
      <c r="M98" s="436"/>
      <c r="N98" s="436"/>
      <c r="O98" s="7"/>
      <c r="P98" s="7"/>
      <c r="Q98" s="539"/>
      <c r="R98" s="539"/>
      <c r="S98" s="539"/>
      <c r="T98" s="539"/>
      <c r="U98" s="539"/>
      <c r="V98" s="135"/>
      <c r="W98" s="657"/>
      <c r="X98" s="691"/>
      <c r="Y98" s="115"/>
      <c r="Z98" s="286"/>
      <c r="AA98" s="286"/>
      <c r="AB98" s="286"/>
      <c r="AC98" s="152"/>
      <c r="AD98" s="152"/>
      <c r="AE98" s="152"/>
      <c r="AF98" s="152"/>
      <c r="AG98" s="152"/>
      <c r="AH98" s="152"/>
      <c r="AI98" s="152"/>
      <c r="AJ98" s="152"/>
      <c r="AK98" s="152"/>
      <c r="AL98" s="152"/>
      <c r="AM98" s="152"/>
      <c r="AN98" s="152"/>
    </row>
    <row r="99" spans="1:40" ht="37.5" customHeight="1">
      <c r="A99" s="420"/>
      <c r="B99" s="285" t="s">
        <v>320</v>
      </c>
      <c r="C99" s="246"/>
      <c r="D99" s="690"/>
      <c r="E99" s="690"/>
      <c r="F99" s="690"/>
      <c r="G99" s="690"/>
      <c r="H99" s="246"/>
      <c r="I99" s="241"/>
      <c r="J99" s="213"/>
      <c r="K99" s="593"/>
      <c r="L99" s="593"/>
      <c r="M99" s="593"/>
      <c r="N99" s="593"/>
      <c r="O99" s="488"/>
      <c r="P99" s="488"/>
      <c r="Q99" s="690"/>
      <c r="R99" s="690"/>
      <c r="S99" s="690"/>
      <c r="T99" s="690"/>
      <c r="U99" s="690"/>
      <c r="V99" s="246"/>
      <c r="W99" s="194"/>
      <c r="X99" s="644"/>
      <c r="Y99" s="376"/>
      <c r="Z99" s="376"/>
      <c r="AA99" s="376"/>
      <c r="AB99" s="376"/>
      <c r="AC99" s="152"/>
      <c r="AD99" s="152"/>
      <c r="AE99" s="152"/>
      <c r="AF99" s="152"/>
      <c r="AG99" s="152"/>
      <c r="AH99" s="152"/>
      <c r="AI99" s="152"/>
      <c r="AJ99" s="152"/>
      <c r="AK99" s="152"/>
      <c r="AL99" s="152"/>
      <c r="AM99" s="152"/>
      <c r="AN99" s="152"/>
    </row>
    <row r="100" spans="1:40" ht="37.5" customHeight="1">
      <c r="A100" s="76"/>
      <c r="B100" s="663" t="s">
        <v>234</v>
      </c>
      <c r="C100" s="86"/>
      <c r="D100" s="86"/>
      <c r="E100" s="86"/>
      <c r="F100" s="86"/>
      <c r="G100" s="86"/>
      <c r="H100" s="118"/>
      <c r="I100" s="271"/>
      <c r="J100" s="562"/>
      <c r="K100" s="477"/>
      <c r="L100" s="477"/>
      <c r="M100" s="477"/>
      <c r="N100" s="477"/>
      <c r="O100" s="371"/>
      <c r="P100" s="371"/>
      <c r="Q100" s="86"/>
      <c r="R100" s="86"/>
      <c r="S100" s="86"/>
      <c r="T100" s="86"/>
      <c r="U100" s="86"/>
      <c r="V100" s="118"/>
      <c r="W100" s="192"/>
      <c r="X100" s="157"/>
      <c r="Y100" s="376"/>
      <c r="Z100" s="376"/>
      <c r="AA100" s="376"/>
      <c r="AB100" s="376"/>
      <c r="AC100" s="152"/>
      <c r="AD100" s="152"/>
      <c r="AE100" s="152"/>
      <c r="AF100" s="152"/>
      <c r="AG100" s="152"/>
      <c r="AH100" s="152"/>
      <c r="AI100" s="152"/>
      <c r="AJ100" s="152"/>
      <c r="AK100" s="152"/>
      <c r="AL100" s="152"/>
      <c r="AM100" s="152"/>
      <c r="AN100" s="152"/>
    </row>
    <row r="101" spans="1:40" ht="45" customHeight="1">
      <c r="A101" t="s">
        <v>235</v>
      </c>
      <c r="B101" s="68" t="s">
        <v>236</v>
      </c>
      <c r="C101" s="373">
        <f>COUNT(EdClasses!C97:FE97)/COUNT(EdClasses!$C$4:$FE$4)</f>
        <v>0.52830188679245282</v>
      </c>
      <c r="D101" s="86">
        <f>COUNT(SEC!B97:FD97)/COUNT(SEC!$C$4:$FE$4)</f>
        <v>0.35294117647058826</v>
      </c>
      <c r="E101" s="487">
        <f>COUNT(MID!C97:FE97)/COUNT(MID!$C$4:$FE$4)</f>
        <v>0.40909090909090912</v>
      </c>
      <c r="F101" s="188">
        <f>COUNT(ELEM!C97:FE97)/COUNT(ELEM!$C$4:$FE$4)</f>
        <v>0.40909090909090912</v>
      </c>
      <c r="G101" s="492">
        <f>COUNT(ECE!C97:FE97)/COUNT(ECE!$C$4:$FE$4)</f>
        <v>0.41935483870967744</v>
      </c>
      <c r="H101" s="374">
        <f>COUNT(SPED!C97:FE97)/COUNT(SPED!$C$4:$FE$4)</f>
        <v>0.8571428571428571</v>
      </c>
      <c r="I101" s="686">
        <f>COUNT(LTD!C97:FE97)/COUNT(LTD!$C$4:$FE$4)</f>
        <v>0.5</v>
      </c>
      <c r="J101" s="537">
        <f>(SUM(EdClasses!C97:FE97)*COUNTA(EdClasses!$C$4:$FE$4))/1000</f>
        <v>5.83</v>
      </c>
      <c r="K101" s="477">
        <f>(SUM(SEC!C97:BA97)*COUNT(SEC!$C$4:$BA$4))/1000</f>
        <v>0.40799999999999997</v>
      </c>
      <c r="L101" s="393">
        <f>(SUM(MID!C97:BP97)*COUNT(MID!$C$4:$FE$4))/1000</f>
        <v>0.77</v>
      </c>
      <c r="M101" s="325">
        <f>(SUM(ELEM!C97:BP97)*COUNT(ELEM!$C$4:$FE$4))/1000</f>
        <v>0.83599999999999997</v>
      </c>
      <c r="N101" s="681">
        <f>(SUM(ECE!C97:CQ97)*COUNT(ECE!$C$4:$FE$4))/1000</f>
        <v>1.55</v>
      </c>
      <c r="O101" s="113">
        <f>(SUM(SPED!C97:W97)*COUNT(SPED!$C$4:$FE$4))/1000</f>
        <v>0.189</v>
      </c>
      <c r="P101" s="173">
        <f>(SUM(LTD!C97:N97)*COUNT(LTD!$C$4:$FE$4))/1000</f>
        <v>0.04</v>
      </c>
      <c r="Q101" s="373">
        <f>COUNTIF(EdClasses!C97:FE97,"Y")/COUNT(EdClasses!C97:FE97)</f>
        <v>0.8571428571428571</v>
      </c>
      <c r="R101" s="86">
        <f>COUNTIF(SEC!C97:BA97,"Y")/COUNT(SEC!C97:BA97)</f>
        <v>1</v>
      </c>
      <c r="S101" s="487">
        <f>COUNTIF(MID!C97:BP97,"Y")/COUNT(MID!C97:BP97)</f>
        <v>0.88888888888888884</v>
      </c>
      <c r="T101" s="188">
        <f>COUNTIF(ELEM!C97:BP97,"Y")/COUNT(ELEM!C97:BP97)</f>
        <v>0.88888888888888884</v>
      </c>
      <c r="U101" s="492">
        <f>COUNTIF(ECE!C97:CQ97,"Y")/COUNT(ECE!C97:CQ97)</f>
        <v>0.84615384615384615</v>
      </c>
      <c r="V101" s="374">
        <f>COUNTIF(SPED!C97:W97,"Y")/COUNT(SPED!C97:W97)</f>
        <v>0.83333333333333337</v>
      </c>
      <c r="W101" s="686">
        <f>COUNTIF(LTD!C97:N97,"Y")/COUNT(LTD!C97:N97)</f>
        <v>1</v>
      </c>
      <c r="X101" s="328"/>
      <c r="Y101" s="376"/>
      <c r="Z101" s="376"/>
      <c r="AA101" s="376"/>
      <c r="AB101" s="376"/>
      <c r="AC101" s="152"/>
      <c r="AD101" s="152"/>
      <c r="AE101" s="152"/>
      <c r="AF101" s="152"/>
      <c r="AG101" s="152"/>
      <c r="AH101" s="152"/>
      <c r="AI101" s="152"/>
      <c r="AJ101" s="152"/>
      <c r="AK101" s="152"/>
      <c r="AL101" s="152"/>
      <c r="AM101" s="152"/>
      <c r="AN101" s="152"/>
    </row>
    <row r="102" spans="1:40" ht="45" customHeight="1">
      <c r="A102" t="s">
        <v>237</v>
      </c>
      <c r="B102" s="68" t="s">
        <v>238</v>
      </c>
      <c r="C102" s="373">
        <f>COUNT(EdClasses!C98:FE98)/COUNT(EdClasses!$C$4:$FE$4)</f>
        <v>0.52830188679245282</v>
      </c>
      <c r="D102" s="86">
        <f>COUNT(SEC!B98:FD98)/COUNT(SEC!$C$4:$FE$4)</f>
        <v>0.29411764705882354</v>
      </c>
      <c r="E102" s="487">
        <f>COUNT(MID!C98:FE98)/COUNT(MID!$C$4:$FE$4)</f>
        <v>0.36363636363636365</v>
      </c>
      <c r="F102" s="188">
        <f>COUNT(ELEM!C98:FE98)/COUNT(ELEM!$C$4:$FE$4)</f>
        <v>0.36363636363636365</v>
      </c>
      <c r="G102" s="492">
        <f>COUNT(ECE!C98:FE98)/COUNT(ECE!$C$4:$FE$4)</f>
        <v>0.41935483870967744</v>
      </c>
      <c r="H102" s="374">
        <f>COUNT(SPED!C98:FE98)/COUNT(SPED!$C$4:$FE$4)</f>
        <v>0.7142857142857143</v>
      </c>
      <c r="I102" s="686">
        <f>COUNT(LTD!C98:FE98)/COUNT(LTD!$C$4:$FE$4)</f>
        <v>0.75</v>
      </c>
      <c r="J102" s="537">
        <f>(SUM(EdClasses!C98:FE98)*COUNT(EdClasses!$C$4:$FE$4))/1000</f>
        <v>4.9820000000000002</v>
      </c>
      <c r="K102" s="477">
        <f>(SUM(SEC!C98:BA98)*COUNT(SEC!$C$4:$BA$4))/1000</f>
        <v>0.32300000000000001</v>
      </c>
      <c r="L102" s="393">
        <f>(SUM(MID!C98:BP98)*COUNT(MID!$C$4:$FE$4))/1000</f>
        <v>0.66</v>
      </c>
      <c r="M102" s="325">
        <f>(SUM(ELEM!C98:BP98)*COUNT(ELEM!$C$4:$FE$4))/1000</f>
        <v>0.52800000000000002</v>
      </c>
      <c r="N102" s="681">
        <f>(SUM(ECE!C98:CQ98)*COUNT(ECE!$C$4:$FE$4))/1000</f>
        <v>1.2709999999999999</v>
      </c>
      <c r="O102" s="113">
        <f>(SUM(SPED!C98:W98)*COUNT(SPED!$C$4:$FE$4))/1000</f>
        <v>0.13300000000000001</v>
      </c>
      <c r="P102" s="173">
        <f>(SUM(LTD!C98:N98)*COUNT(LTD!$C$4:$FE$4))/1000</f>
        <v>4.3999999999999997E-2</v>
      </c>
      <c r="Q102" s="373">
        <f>COUNTIF(EdClasses!C98:FE98,"Y")/COUNT(EdClasses!C98:FE98)</f>
        <v>0.7857142857142857</v>
      </c>
      <c r="R102" s="86">
        <f>COUNTIF(SEC!C98:BA98,"Y")/COUNT(SEC!C98:BA98)</f>
        <v>1</v>
      </c>
      <c r="S102" s="487">
        <f>COUNTIF(MID!C98:BP98,"Y")/COUNT(MID!C98:BP98)</f>
        <v>0.875</v>
      </c>
      <c r="T102" s="188">
        <f>COUNTIF(ELEM!C98:BP98,"Y")/COUNT(ELEM!C98:BP98)</f>
        <v>0.875</v>
      </c>
      <c r="U102" s="492">
        <f>COUNTIF(ECE!C98:CQ98,"Y")/COUNT(ECE!C98:CQ98)</f>
        <v>0.92307692307692313</v>
      </c>
      <c r="V102" s="374">
        <f>COUNTIF(SPED!C98:W98,"Y")/COUNT(SPED!C98:W98)</f>
        <v>0.8</v>
      </c>
      <c r="W102" s="686">
        <f>COUNTIF(LTD!C98:N98,"Y")/COUNT(LTD!C98:N98)</f>
        <v>0</v>
      </c>
      <c r="X102" s="328"/>
      <c r="Y102" s="376"/>
      <c r="Z102" s="376"/>
      <c r="AA102" s="376"/>
      <c r="AB102" s="376"/>
      <c r="AC102" s="152"/>
      <c r="AD102" s="152"/>
      <c r="AE102" s="152"/>
      <c r="AF102" s="152"/>
      <c r="AG102" s="152"/>
      <c r="AH102" s="152"/>
      <c r="AI102" s="152"/>
      <c r="AJ102" s="152"/>
      <c r="AK102" s="152"/>
      <c r="AL102" s="152"/>
      <c r="AM102" s="152"/>
      <c r="AN102" s="152"/>
    </row>
    <row r="103" spans="1:40" ht="37.5" customHeight="1">
      <c r="A103" s="98"/>
      <c r="B103" s="636" t="s">
        <v>321</v>
      </c>
      <c r="C103" s="87"/>
      <c r="D103" s="104"/>
      <c r="E103" s="104"/>
      <c r="F103" s="104"/>
      <c r="G103" s="104"/>
      <c r="H103" s="87"/>
      <c r="I103" s="279"/>
      <c r="J103" s="281"/>
      <c r="K103" s="323"/>
      <c r="L103" s="323"/>
      <c r="M103" s="323"/>
      <c r="N103" s="323"/>
      <c r="O103" s="120"/>
      <c r="P103" s="120"/>
      <c r="Q103" s="104"/>
      <c r="R103" s="104"/>
      <c r="S103" s="104"/>
      <c r="T103" s="104"/>
      <c r="U103" s="104"/>
      <c r="V103" s="87"/>
      <c r="W103" s="547"/>
      <c r="X103" s="504"/>
      <c r="Y103" s="376"/>
      <c r="Z103" s="376"/>
      <c r="AA103" s="376"/>
      <c r="AB103" s="376"/>
      <c r="AC103" s="152"/>
      <c r="AD103" s="152"/>
      <c r="AE103" s="152"/>
      <c r="AF103" s="152"/>
      <c r="AG103" s="152"/>
      <c r="AH103" s="152"/>
      <c r="AI103" s="152"/>
      <c r="AJ103" s="152"/>
      <c r="AK103" s="152"/>
      <c r="AL103" s="152"/>
      <c r="AM103" s="152"/>
      <c r="AN103" s="152"/>
    </row>
    <row r="104" spans="1:40" ht="37.5" customHeight="1">
      <c r="A104" s="417"/>
      <c r="B104" s="505" t="s">
        <v>240</v>
      </c>
      <c r="C104" s="687"/>
      <c r="D104" s="687"/>
      <c r="E104" s="687"/>
      <c r="F104" s="687"/>
      <c r="G104" s="687"/>
      <c r="H104" s="425"/>
      <c r="I104" s="686"/>
      <c r="J104" s="428"/>
      <c r="K104" s="549"/>
      <c r="L104" s="549"/>
      <c r="M104" s="549"/>
      <c r="N104" s="549"/>
      <c r="O104" s="173"/>
      <c r="P104" s="173"/>
      <c r="Q104" s="687"/>
      <c r="R104" s="687"/>
      <c r="S104" s="687"/>
      <c r="T104" s="687"/>
      <c r="U104" s="687"/>
      <c r="V104" s="425"/>
      <c r="W104" s="401"/>
      <c r="X104" s="189"/>
      <c r="Y104" s="376"/>
      <c r="Z104" s="376"/>
      <c r="AA104" s="376"/>
      <c r="AB104" s="376"/>
      <c r="AC104" s="152"/>
      <c r="AD104" s="152"/>
      <c r="AE104" s="152"/>
      <c r="AF104" s="152"/>
      <c r="AG104" s="152"/>
      <c r="AH104" s="152"/>
      <c r="AI104" s="152"/>
      <c r="AJ104" s="152"/>
      <c r="AK104" s="152"/>
      <c r="AL104" s="152"/>
      <c r="AM104" s="152"/>
      <c r="AN104" s="152"/>
    </row>
    <row r="105" spans="1:40" ht="45" customHeight="1">
      <c r="A105" t="s">
        <v>241</v>
      </c>
      <c r="B105" s="68" t="s">
        <v>242</v>
      </c>
      <c r="C105" s="373">
        <f>COUNT(EdClasses!C101:FE101)/COUNT(EdClasses!$C$4:$FE$4)</f>
        <v>0.58490566037735847</v>
      </c>
      <c r="D105" s="86">
        <f>COUNT(SEC!B101:FD101)/COUNT(SEC!$C$4:$FE$4)</f>
        <v>0.6470588235294118</v>
      </c>
      <c r="E105" s="487">
        <f>COUNT(MID!C101:FE101)/COUNT(MID!$C$4:$FE$4)</f>
        <v>0.63636363636363635</v>
      </c>
      <c r="F105" s="188">
        <f>COUNT(ELEM!C101:FE101)/COUNT(ELEM!$C$4:$FE$4)</f>
        <v>0.59090909090909094</v>
      </c>
      <c r="G105" s="492">
        <f>COUNT(ECE!C101:FE101)/COUNT(ECE!$C$4:$FE$4)</f>
        <v>0.45161290322580644</v>
      </c>
      <c r="H105" s="374">
        <f>COUNT(SPED!C101:FE101)/COUNT(SPED!$C$4:$FE$4)</f>
        <v>0.8571428571428571</v>
      </c>
      <c r="I105" s="686">
        <f>COUNT(LTD!C101:FE101)/COUNT(LTD!$C$4:$FE$4)</f>
        <v>0.75</v>
      </c>
      <c r="J105" s="537">
        <f>(SUM(EdClasses!C101:FE101)*COUNT(EdClasses!$C$4:$FE$4))/1000</f>
        <v>4.8760000000000003</v>
      </c>
      <c r="K105" s="477">
        <f>(SUM(SEC!C101:BA101)*COUNT(SEC!$C$4:$BA$4))/1000</f>
        <v>0.64600000000000002</v>
      </c>
      <c r="L105" s="393">
        <f>(SUM(MID!C101:BP101)*COUNT(MID!$C$4:$FE$4))/1000</f>
        <v>1.034</v>
      </c>
      <c r="M105" s="325">
        <f>(SUM(ELEM!C101:BP101)*COUNT(ELEM!$C$4:$FE$4))/1000</f>
        <v>0.748</v>
      </c>
      <c r="N105" s="681">
        <f>(SUM(ECE!C101:CQ101)*COUNT(ECE!$C$4:$FE$4))/1000</f>
        <v>1.085</v>
      </c>
      <c r="O105" s="113">
        <f>(SUM(SPED!C101:W101)*COUNT(SPED!$C$4:$FE$4))/1000</f>
        <v>0.16800000000000001</v>
      </c>
      <c r="P105" s="173">
        <f>(SUM(LTD!C101:N101)*COUNT(LTD!$C$4:$FE$4))/1000</f>
        <v>0.02</v>
      </c>
      <c r="Q105" s="373">
        <f>COUNTIF(EdClasses!C101:FE101,"Y")/COUNT(EdClasses!C101:FE101)</f>
        <v>0.61290322580645162</v>
      </c>
      <c r="R105" s="86">
        <f>COUNTIF(SEC!C101:BA101,"Y")/COUNT(SEC!C101:BA101)</f>
        <v>0.81818181818181823</v>
      </c>
      <c r="S105" s="487">
        <f>COUNTIF(MID!C101:BP101,"Y")/COUNT(MID!C101:BP101)</f>
        <v>0.7857142857142857</v>
      </c>
      <c r="T105" s="188">
        <f>COUNTIF(ELEM!C101:BP101,"Y")/COUNT(ELEM!C101:BP101)</f>
        <v>0.53846153846153844</v>
      </c>
      <c r="U105" s="492">
        <f>COUNTIF(ECE!C101:CQ101,"Y")/COUNT(ECE!C101:CQ101)</f>
        <v>0.5</v>
      </c>
      <c r="V105" s="374">
        <f>COUNTIF(SPED!C101:W101,"Y")/COUNT(SPED!C101:W101)</f>
        <v>0.83333333333333337</v>
      </c>
      <c r="W105" s="686">
        <f>COUNTIF(LTD!C101:N101,"Y")/COUNT(LTD!C101:N101)</f>
        <v>0</v>
      </c>
      <c r="X105" s="328"/>
      <c r="Y105" s="376"/>
      <c r="Z105" s="376"/>
      <c r="AA105" s="376"/>
      <c r="AB105" s="376"/>
      <c r="AC105" s="152"/>
      <c r="AD105" s="152"/>
      <c r="AE105" s="152"/>
      <c r="AF105" s="152"/>
      <c r="AG105" s="152"/>
      <c r="AH105" s="152"/>
      <c r="AI105" s="152"/>
      <c r="AJ105" s="152"/>
      <c r="AK105" s="152"/>
      <c r="AL105" s="152"/>
      <c r="AM105" s="152"/>
      <c r="AN105" s="152"/>
    </row>
    <row r="106" spans="1:40" ht="45" customHeight="1">
      <c r="A106" t="s">
        <v>243</v>
      </c>
      <c r="B106" s="303" t="s">
        <v>244</v>
      </c>
      <c r="C106" s="373">
        <f>COUNT(EdClasses!C102:FE102)/COUNT(EdClasses!$C$4:$FE$4)</f>
        <v>0.69811320754716977</v>
      </c>
      <c r="D106" s="86">
        <f>COUNT(SEC!B102:FD102)/COUNT(SEC!$C$4:$FE$4)</f>
        <v>0.88235294117647056</v>
      </c>
      <c r="E106" s="487">
        <f>COUNT(MID!C102:FE102)/COUNT(MID!$C$4:$FE$4)</f>
        <v>0.81818181818181823</v>
      </c>
      <c r="F106" s="188">
        <f>COUNT(ELEM!C102:FE102)/COUNT(ELEM!$C$4:$FE$4)</f>
        <v>0.77272727272727271</v>
      </c>
      <c r="G106" s="492">
        <f>COUNT(ECE!C102:FE102)/COUNT(ECE!$C$4:$FE$4)</f>
        <v>0.67741935483870963</v>
      </c>
      <c r="H106" s="374">
        <f>COUNT(SPED!C102:FE102)/COUNT(SPED!$C$4:$FE$4)</f>
        <v>0.8571428571428571</v>
      </c>
      <c r="I106" s="686">
        <f>COUNT(LTD!C102:FE102)/COUNT(LTD!$C$4:$FE$4)</f>
        <v>0.25</v>
      </c>
      <c r="J106" s="537">
        <f>(SUM(EdClasses!C102:FE102)*COUNTA(EdClasses!$C$4:$FE$4))/1000</f>
        <v>6.6779999999999999</v>
      </c>
      <c r="K106" s="477">
        <f>(SUM(SEC!C102:BA102)*COUNT(SEC!$C$4:$BA$4))/1000</f>
        <v>0.93500000000000005</v>
      </c>
      <c r="L106" s="393">
        <f>(SUM(MID!C102:BP102)*COUNT(MID!$C$4:$FE$4))/1000</f>
        <v>1.4079999999999999</v>
      </c>
      <c r="M106" s="325">
        <f>(SUM(ELEM!C102:BP102)*COUNT(ELEM!$C$4:$FE$4))/1000</f>
        <v>1.3859999999999999</v>
      </c>
      <c r="N106" s="681">
        <f>(SUM(ECE!C102:CQ102)*COUNT(ECE!$C$4:$FE$4))/1000</f>
        <v>2.294</v>
      </c>
      <c r="O106" s="113">
        <f>(SUM(SPED!C102:W102)*COUNT(SPED!$C$4:$FE$4))/1000</f>
        <v>0.14000000000000001</v>
      </c>
      <c r="P106" s="173">
        <f>(SUM(LTD!C102:N102)*COUNT(LTD!$C$4:$FE$4))/1000</f>
        <v>1.2E-2</v>
      </c>
      <c r="Q106" s="373">
        <f>COUNTIF(EdClasses!C102:FE102,"Y")/COUNT(EdClasses!C102:FE102)</f>
        <v>0.78378378378378377</v>
      </c>
      <c r="R106" s="86">
        <f>COUNTIF(SEC!C102:BA102,"Y")/COUNT(SEC!C102:BA102)</f>
        <v>0.93333333333333335</v>
      </c>
      <c r="S106" s="487">
        <f>COUNTIF(MID!C102:BP102,"Y")/COUNT(MID!C102:BP102)</f>
        <v>0.88888888888888884</v>
      </c>
      <c r="T106" s="188">
        <f>COUNTIF(ELEM!C102:BP102,"Y")/COUNT(ELEM!C102:BP102)</f>
        <v>0.88235294117647056</v>
      </c>
      <c r="U106" s="492">
        <f>COUNTIF(ECE!C102:CQ102,"Y")/COUNT(ECE!C102:CQ102)</f>
        <v>0.80952380952380953</v>
      </c>
      <c r="V106" s="374">
        <f>COUNTIF(SPED!C102:W102,"Y")/COUNT(SPED!C102:W102)</f>
        <v>0.5</v>
      </c>
      <c r="W106" s="686">
        <f>COUNTIF(LTD!C102:N102,"Y")/COUNT(LTD!C102:N102)</f>
        <v>1</v>
      </c>
      <c r="X106" s="328"/>
      <c r="Y106" s="376"/>
      <c r="Z106" s="376"/>
      <c r="AA106" s="376"/>
      <c r="AB106" s="376"/>
      <c r="AC106" s="152"/>
      <c r="AD106" s="152"/>
      <c r="AE106" s="152"/>
      <c r="AF106" s="152"/>
      <c r="AG106" s="152"/>
      <c r="AH106" s="152"/>
      <c r="AI106" s="152"/>
      <c r="AJ106" s="152"/>
      <c r="AK106" s="152"/>
      <c r="AL106" s="152"/>
      <c r="AM106" s="152"/>
      <c r="AN106" s="152"/>
    </row>
    <row r="107" spans="1:40" ht="45" customHeight="1">
      <c r="A107" t="s">
        <v>245</v>
      </c>
      <c r="B107" s="303" t="s">
        <v>246</v>
      </c>
      <c r="C107" s="373">
        <f>COUNT(EdClasses!C103:FE103)/COUNT(EdClasses!$C$4:$FE$4)</f>
        <v>0.45283018867924529</v>
      </c>
      <c r="D107" s="86">
        <f>COUNT(SEC!B103:FD103)/COUNT(SEC!$C$4:$FE$4)</f>
        <v>0.47058823529411764</v>
      </c>
      <c r="E107" s="487">
        <f>COUNT(MID!C103:FE103)/COUNT(MID!$C$4:$FE$4)</f>
        <v>0.45454545454545453</v>
      </c>
      <c r="F107" s="188">
        <f>COUNT(ELEM!C103:FE103)/COUNT(ELEM!$C$4:$FE$4)</f>
        <v>0.45454545454545453</v>
      </c>
      <c r="G107" s="492">
        <f>COUNT(ECE!C103:FE103)/COUNT(ECE!$C$4:$FE$4)</f>
        <v>0.45161290322580644</v>
      </c>
      <c r="H107" s="374">
        <f>COUNT(SPED!C103:FE103)/COUNT(SPED!$C$4:$FE$4)</f>
        <v>0.8571428571428571</v>
      </c>
      <c r="I107" s="686">
        <f>COUNT(LTD!C103:FE103)/COUNT(LTD!$C$4:$FE$4)</f>
        <v>0.25</v>
      </c>
      <c r="J107" s="537">
        <f>(SUM(EdClasses!C103:FE103)*COUNT(EdClasses!$C$4:$FE$4))/1000</f>
        <v>3.8159999999999998</v>
      </c>
      <c r="K107" s="477">
        <f>(SUM(SEC!C103:BA103)*COUNT(SEC!$C$4:$BA$4))/1000</f>
        <v>0.39100000000000001</v>
      </c>
      <c r="L107" s="393">
        <f>(SUM(MID!C103:BP103)*COUNT(MID!$C$4:$FE$4))/1000</f>
        <v>0.63800000000000001</v>
      </c>
      <c r="M107" s="325">
        <f>(SUM(ELEM!C103:BP103)*COUNT(ELEM!$C$4:$FE$4))/1000</f>
        <v>0.59399999999999997</v>
      </c>
      <c r="N107" s="681">
        <f>(SUM(ECE!C103:CQ103)*COUNT(ECE!$C$4:$FE$4))/1000</f>
        <v>1.147</v>
      </c>
      <c r="O107" s="113">
        <f>(SUM(SPED!C103:W103)*COUNT(SPED!$C$4:$FE$4))/1000</f>
        <v>0.17499999999999999</v>
      </c>
      <c r="P107" s="173">
        <f>(SUM(LTD!C103:N103)*COUNT(LTD!$C$4:$FE$4))/1000</f>
        <v>1.2E-2</v>
      </c>
      <c r="Q107" s="373">
        <f>COUNTIF(EdClasses!C103:FE103,"Y")/COUNT(EdClasses!C103:FE103)</f>
        <v>0.29166666666666669</v>
      </c>
      <c r="R107" s="86">
        <f>COUNTIF(SEC!C103:BA103,"Y")/COUNT(SEC!C103:BA103)</f>
        <v>0.375</v>
      </c>
      <c r="S107" s="487">
        <f>COUNTIF(MID!C103:BP103,"Y")/COUNT(MID!C103:BP103)</f>
        <v>0.5</v>
      </c>
      <c r="T107" s="188">
        <f>COUNTIF(ELEM!C103:BP103,"Y")/COUNT(ELEM!C103:BP103)</f>
        <v>0.4</v>
      </c>
      <c r="U107" s="492">
        <f>COUNTIF(ECE!C103:CQ103,"Y")/COUNT(ECE!C103:CQ103)</f>
        <v>0.2857142857142857</v>
      </c>
      <c r="V107" s="374">
        <f>COUNTIF(SPED!C103:W103,"Y")/COUNT(SPED!C103:W103)</f>
        <v>0.16666666666666666</v>
      </c>
      <c r="W107" s="686">
        <f>COUNTIF(LTD!C103:N103,"Y")/COUNT(LTD!C103:N103)</f>
        <v>0</v>
      </c>
      <c r="X107" s="328"/>
      <c r="Y107" s="376"/>
      <c r="Z107" s="376"/>
      <c r="AA107" s="376"/>
      <c r="AB107" s="376"/>
      <c r="AC107" s="152"/>
      <c r="AD107" s="152"/>
      <c r="AE107" s="152"/>
      <c r="AF107" s="152"/>
      <c r="AG107" s="152"/>
      <c r="AH107" s="152"/>
      <c r="AI107" s="152"/>
      <c r="AJ107" s="152"/>
      <c r="AK107" s="152"/>
      <c r="AL107" s="152"/>
      <c r="AM107" s="152"/>
      <c r="AN107" s="152"/>
    </row>
    <row r="108" spans="1:40" ht="37.5" customHeight="1">
      <c r="A108" s="35"/>
      <c r="B108" s="33" t="s">
        <v>247</v>
      </c>
      <c r="C108" s="452"/>
      <c r="D108" s="23"/>
      <c r="E108" s="23"/>
      <c r="F108" s="23"/>
      <c r="G108" s="23"/>
      <c r="H108" s="452"/>
      <c r="I108" s="708"/>
      <c r="J108" s="269"/>
      <c r="K108" s="176"/>
      <c r="L108" s="176"/>
      <c r="M108" s="176"/>
      <c r="N108" s="176"/>
      <c r="O108" s="337"/>
      <c r="P108" s="337"/>
      <c r="Q108" s="23"/>
      <c r="R108" s="23"/>
      <c r="S108" s="23"/>
      <c r="T108" s="23"/>
      <c r="U108" s="23"/>
      <c r="V108" s="452"/>
      <c r="W108" s="416"/>
      <c r="X108" s="59"/>
      <c r="Y108" s="376"/>
      <c r="Z108" s="376"/>
      <c r="AA108" s="376"/>
      <c r="AB108" s="376"/>
      <c r="AC108" s="152"/>
      <c r="AD108" s="152"/>
      <c r="AE108" s="152"/>
      <c r="AF108" s="152"/>
      <c r="AG108" s="152"/>
      <c r="AH108" s="152"/>
      <c r="AI108" s="152"/>
      <c r="AJ108" s="152"/>
      <c r="AK108" s="152"/>
      <c r="AL108" s="152"/>
      <c r="AM108" s="152"/>
      <c r="AN108" s="152"/>
    </row>
    <row r="109" spans="1:40" ht="37.5" customHeight="1">
      <c r="A109" s="357"/>
      <c r="B109" s="566" t="s">
        <v>248</v>
      </c>
      <c r="C109" s="188"/>
      <c r="D109" s="188"/>
      <c r="E109" s="188"/>
      <c r="F109" s="188"/>
      <c r="G109" s="188"/>
      <c r="H109" s="48"/>
      <c r="I109" s="359"/>
      <c r="J109" s="191"/>
      <c r="K109" s="325"/>
      <c r="L109" s="325"/>
      <c r="M109" s="325"/>
      <c r="N109" s="325"/>
      <c r="O109" s="474"/>
      <c r="P109" s="474"/>
      <c r="Q109" s="188"/>
      <c r="R109" s="188"/>
      <c r="S109" s="188"/>
      <c r="T109" s="188"/>
      <c r="U109" s="188"/>
      <c r="V109" s="48"/>
      <c r="W109" s="84"/>
      <c r="X109" s="277"/>
      <c r="Y109" s="376"/>
      <c r="Z109" s="376"/>
      <c r="AA109" s="376"/>
      <c r="AB109" s="376"/>
      <c r="AC109" s="152"/>
      <c r="AD109" s="152"/>
      <c r="AE109" s="152"/>
      <c r="AF109" s="152"/>
      <c r="AG109" s="152"/>
      <c r="AH109" s="152"/>
      <c r="AI109" s="152"/>
      <c r="AJ109" s="152"/>
      <c r="AK109" s="152"/>
      <c r="AL109" s="152"/>
      <c r="AM109" s="152"/>
      <c r="AN109" s="152"/>
    </row>
    <row r="110" spans="1:40" ht="45" customHeight="1">
      <c r="A110" t="s">
        <v>249</v>
      </c>
      <c r="B110" s="68" t="s">
        <v>250</v>
      </c>
      <c r="C110" s="373">
        <f>COUNT(EdClasses!C106:FE106)/COUNT(EdClasses!$C$4:$FE$4)</f>
        <v>0.41509433962264153</v>
      </c>
      <c r="D110" s="86">
        <f>COUNT(SEC!B106:FD106)/COUNT(SEC!$C$4:$FE$4)</f>
        <v>0.29411764705882354</v>
      </c>
      <c r="E110" s="487">
        <f>COUNT(MID!C106:FE106)/COUNT(MID!$C$4:$FE$4)</f>
        <v>0.22727272727272727</v>
      </c>
      <c r="F110" s="188">
        <f>COUNT(ELEM!C106:FE106)/COUNT(ELEM!$C$4:$FE$4)</f>
        <v>0.18181818181818182</v>
      </c>
      <c r="G110" s="492">
        <f>COUNT(ECE!C106:FE106)/COUNT(ECE!$C$4:$FE$4)</f>
        <v>0.32258064516129031</v>
      </c>
      <c r="H110" s="374">
        <f>COUNT(SPED!C106:FE106)/COUNT(SPED!$C$4:$FE$4)</f>
        <v>0.8571428571428571</v>
      </c>
      <c r="I110" s="686">
        <f>COUNT(LTD!C106:FE106)/COUNT(LTD!$C$4:$FE$4)</f>
        <v>0.25</v>
      </c>
      <c r="J110" s="537">
        <f>(SUM(EdClasses!C106:FE106)*COUNT(EdClasses!$C$4:$FE$4))/1000</f>
        <v>3.1269999999999998</v>
      </c>
      <c r="K110" s="477">
        <f>(SUM(SEC!C106:BA106)*COUNT(SEC!$C$4:$BA$4))/1000</f>
        <v>0.28899999999999998</v>
      </c>
      <c r="L110" s="393">
        <f>(SUM(MID!C106:BP106)*COUNT(MID!$C$4:$FE$4))/1000</f>
        <v>0.374</v>
      </c>
      <c r="M110" s="325">
        <f>(SUM(ELEM!C106:BP106)*COUNT(ELEM!$C$4:$FE$4))/1000</f>
        <v>0.24199999999999999</v>
      </c>
      <c r="N110" s="681">
        <f>(SUM(ECE!C106:CQ106)*COUNT(ECE!$C$4:$FE$4))/1000</f>
        <v>0.83699999999999997</v>
      </c>
      <c r="O110" s="113">
        <f>(SUM(SPED!C106:W106)*COUNT(SPED!$C$4:$FE$4))/1000</f>
        <v>9.8000000000000004E-2</v>
      </c>
      <c r="P110" s="173">
        <f>(SUM(LTD!C106:N106)*COUNT(LTD!$C$4:$FE$4))/1000</f>
        <v>1.2E-2</v>
      </c>
      <c r="Q110" s="373">
        <f>COUNTIF(EdClasses!C106:FE106,"Y")/COUNT(EdClasses!C106:FE106)</f>
        <v>0.59090909090909094</v>
      </c>
      <c r="R110" s="86">
        <f>COUNTIF(SEC!C106:BA106,"Y")/COUNT(SEC!C106:BA106)</f>
        <v>0.8</v>
      </c>
      <c r="S110" s="487">
        <f>COUNTIF(MID!C106:BP106,"Y")/COUNT(MID!C106:BP106)</f>
        <v>0.8</v>
      </c>
      <c r="T110" s="188">
        <f>COUNTIF(ELEM!C106:BP106,"Y")/COUNT(ELEM!C106:BP106)</f>
        <v>0.5</v>
      </c>
      <c r="U110" s="492">
        <f>COUNTIF(ECE!C106:CQ106,"Y")/COUNT(ECE!C106:CQ106)</f>
        <v>0.7</v>
      </c>
      <c r="V110" s="374">
        <f>COUNTIF(SPED!C106:W106,"Y")/COUNT(SPED!C106:W106)</f>
        <v>0.16666666666666666</v>
      </c>
      <c r="W110" s="686">
        <f>COUNTIF(LTD!C106:N106,"Y")/COUNT(LTD!C106:N106)</f>
        <v>1</v>
      </c>
      <c r="X110" s="328"/>
      <c r="Y110" s="376"/>
      <c r="Z110" s="376"/>
      <c r="AA110" s="376"/>
      <c r="AB110" s="376"/>
      <c r="AC110" s="152"/>
      <c r="AD110" s="152"/>
      <c r="AE110" s="152"/>
      <c r="AF110" s="152"/>
      <c r="AG110" s="152"/>
      <c r="AH110" s="152"/>
      <c r="AI110" s="152"/>
      <c r="AJ110" s="152"/>
      <c r="AK110" s="152"/>
      <c r="AL110" s="152"/>
      <c r="AM110" s="152"/>
      <c r="AN110" s="152"/>
    </row>
    <row r="111" spans="1:40" ht="45" customHeight="1">
      <c r="A111" t="s">
        <v>251</v>
      </c>
      <c r="B111" s="68" t="s">
        <v>252</v>
      </c>
      <c r="C111" s="373">
        <f>COUNT(EdClasses!C107:FE107)/COUNT(EdClasses!$C$4:$FE$4)</f>
        <v>0.56603773584905659</v>
      </c>
      <c r="D111" s="86">
        <f>COUNT(SEC!B107:FD107)/COUNT(SEC!$C$4:$FE$4)</f>
        <v>0.52941176470588236</v>
      </c>
      <c r="E111" s="487">
        <f>COUNT(MID!C107:FE107)/COUNT(MID!$C$4:$FE$4)</f>
        <v>0.59090909090909094</v>
      </c>
      <c r="F111" s="188">
        <f>COUNT(ELEM!C107:FE107)/COUNT(ELEM!$C$4:$FE$4)</f>
        <v>0.5</v>
      </c>
      <c r="G111" s="492">
        <f>COUNT(ECE!C107:FE107)/COUNT(ECE!$C$4:$FE$4)</f>
        <v>0.4838709677419355</v>
      </c>
      <c r="H111" s="374">
        <f>COUNT(SPED!C107:FE107)/COUNT(SPED!$C$4:$FE$4)</f>
        <v>0.8571428571428571</v>
      </c>
      <c r="I111" s="686">
        <f>COUNT(LTD!C107:FE107)/COUNT(LTD!$C$4:$FE$4)</f>
        <v>0.75</v>
      </c>
      <c r="J111" s="537">
        <f>(SUM(EdClasses!C107:FE107)*COUNTA(EdClasses!$C$4:$FE$4))/1000</f>
        <v>5.141</v>
      </c>
      <c r="K111" s="477">
        <f>(SUM(SEC!C107:BA107)*COUNT(SEC!$C$4:$BA$4))/1000</f>
        <v>0.56100000000000005</v>
      </c>
      <c r="L111" s="393">
        <f>(SUM(MID!C107:BP107)*COUNT(MID!$C$4:$FE$4))/1000</f>
        <v>1.012</v>
      </c>
      <c r="M111" s="325">
        <f>(SUM(ELEM!C107:BP107)*COUNT(ELEM!$C$4:$FE$4))/1000</f>
        <v>0.81399999999999995</v>
      </c>
      <c r="N111" s="681">
        <f>(SUM(ECE!C107:CQ107)*COUNT(ECE!$C$4:$FE$4))/1000</f>
        <v>1.395</v>
      </c>
      <c r="O111" s="113">
        <f>(SUM(SPED!C107:W107)*COUNT(SPED!$C$4:$FE$4))/1000</f>
        <v>0.16800000000000001</v>
      </c>
      <c r="P111" s="173">
        <f>(SUM(LTD!C107:N107)*COUNT(LTD!$C$4:$FE$4))/1000</f>
        <v>0.02</v>
      </c>
      <c r="Q111" s="373">
        <f>COUNTIF(EdClasses!C107:FE107,"Y")/COUNT(EdClasses!C107:FE107)</f>
        <v>0.6</v>
      </c>
      <c r="R111" s="86">
        <f>COUNTIF(SEC!C107:BA107,"Y")/COUNT(SEC!C107:BA107)</f>
        <v>0.66666666666666663</v>
      </c>
      <c r="S111" s="487">
        <f>COUNTIF(MID!C107:BP107,"Y")/COUNT(MID!C107:BP107)</f>
        <v>0.61538461538461542</v>
      </c>
      <c r="T111" s="188">
        <f>COUNTIF(ELEM!C107:BP107,"Y")/COUNT(ELEM!C107:BP107)</f>
        <v>0.54545454545454541</v>
      </c>
      <c r="U111" s="492">
        <f>COUNTIF(ECE!C107:CQ107,"Y")/COUNT(ECE!C107:CQ107)</f>
        <v>0.53333333333333333</v>
      </c>
      <c r="V111" s="374">
        <f>COUNTIF(SPED!C107:W107,"Y")/COUNT(SPED!C107:W107)</f>
        <v>0.66666666666666663</v>
      </c>
      <c r="W111" s="686">
        <f>COUNTIF(LTD!C107:N107,"Y")/COUNT(LTD!C107:N107)</f>
        <v>0.33333333333333331</v>
      </c>
      <c r="X111" s="328"/>
      <c r="Y111" s="376"/>
      <c r="Z111" s="376"/>
      <c r="AA111" s="376"/>
      <c r="AB111" s="376"/>
      <c r="AC111" s="152"/>
      <c r="AD111" s="152"/>
      <c r="AE111" s="152"/>
      <c r="AF111" s="152"/>
      <c r="AG111" s="152"/>
      <c r="AH111" s="152"/>
      <c r="AI111" s="152"/>
      <c r="AJ111" s="152"/>
      <c r="AK111" s="152"/>
      <c r="AL111" s="152"/>
      <c r="AM111" s="152"/>
      <c r="AN111" s="152"/>
    </row>
    <row r="112" spans="1:40" ht="45" customHeight="1">
      <c r="A112" t="s">
        <v>254</v>
      </c>
      <c r="B112" s="303" t="s">
        <v>255</v>
      </c>
      <c r="C112" s="373">
        <f>COUNT(EdClasses!C108:FE108)/COUNT(EdClasses!$C$4:$FE$4)</f>
        <v>0.33962264150943394</v>
      </c>
      <c r="D112" s="86">
        <f>COUNT(SEC!B108:FD108)/COUNT(SEC!$C$4:$FE$4)</f>
        <v>0.29411764705882354</v>
      </c>
      <c r="E112" s="487">
        <f>COUNT(MID!C108:FE108)/COUNT(MID!$C$4:$FE$4)</f>
        <v>0.27272727272727271</v>
      </c>
      <c r="F112" s="188">
        <f>COUNT(ELEM!C108:FE108)/COUNT(ELEM!$C$4:$FE$4)</f>
        <v>0.22727272727272727</v>
      </c>
      <c r="G112" s="492">
        <f>COUNT(ECE!C108:FE108)/COUNT(ECE!$C$4:$FE$4)</f>
        <v>0.22580645161290322</v>
      </c>
      <c r="H112" s="374">
        <f>COUNT(SPED!C108:FE108)/COUNT(SPED!$C$4:$FE$4)</f>
        <v>0.7142857142857143</v>
      </c>
      <c r="I112" s="686">
        <f>COUNT(LTD!C108:FE108)/COUNT(LTD!$C$4:$FE$4)</f>
        <v>0.25</v>
      </c>
      <c r="J112" s="537">
        <f>(SUM(EdClasses!C108:FE108)*COUNT(EdClasses!$C$4:$FE$4))/1000</f>
        <v>2.12</v>
      </c>
      <c r="K112" s="477">
        <f>(SUM(SEC!C108:BA108)*COUNT(SEC!$C$4:$BA$4))/1000</f>
        <v>0.27200000000000002</v>
      </c>
      <c r="L112" s="393">
        <f>(SUM(MID!C108:BP108)*COUNT(MID!$C$4:$FE$4))/1000</f>
        <v>0.374</v>
      </c>
      <c r="M112" s="325">
        <f>(SUM(ELEM!C108:BP108)*COUNT(ELEM!$C$4:$FE$4))/1000</f>
        <v>0.17599999999999999</v>
      </c>
      <c r="N112" s="681">
        <f>(SUM(ECE!C108:CQ108)*COUNT(ECE!$C$4:$FE$4))/1000</f>
        <v>0.31</v>
      </c>
      <c r="O112" s="113">
        <f>(SUM(SPED!C108:W108)*COUNT(SPED!$C$4:$FE$4))/1000</f>
        <v>8.4000000000000005E-2</v>
      </c>
      <c r="P112" s="173">
        <f>(SUM(LTD!C108:N108)*COUNT(LTD!$C$4:$FE$4))/1000</f>
        <v>1.2E-2</v>
      </c>
      <c r="Q112" s="373">
        <f>COUNTIF(EdClasses!C108:FE108,"Y")/COUNT(EdClasses!C108:FE108)</f>
        <v>0.27777777777777779</v>
      </c>
      <c r="R112" s="86">
        <f>COUNTIF(SEC!C108:BA108,"Y")/COUNT(SEC!C108:BA108)</f>
        <v>0.4</v>
      </c>
      <c r="S112" s="487">
        <f>COUNTIF(MID!C108:BP108,"Y")/COUNT(MID!C108:BP108)</f>
        <v>0.5</v>
      </c>
      <c r="T112" s="188">
        <f>COUNTIF(ELEM!C108:BP108,"Y")/COUNT(ELEM!C108:BP108)</f>
        <v>0.2</v>
      </c>
      <c r="U112" s="492">
        <f>COUNTIF(ECE!C108:CQ108,"Y")/COUNT(ECE!C108:CQ108)</f>
        <v>0.14285714285714285</v>
      </c>
      <c r="V112" s="374">
        <f>COUNTIF(SPED!C108:W108,"Y")/COUNT(SPED!C108:W108)</f>
        <v>0.2</v>
      </c>
      <c r="W112" s="686">
        <f>COUNTIF(LTD!C108:N108,"Y")/COUNT(LTD!C108:N108)</f>
        <v>1</v>
      </c>
      <c r="X112" s="328"/>
      <c r="Y112" s="376"/>
      <c r="Z112" s="376"/>
      <c r="AA112" s="376"/>
      <c r="AB112" s="376"/>
      <c r="AC112" s="152"/>
      <c r="AD112" s="152"/>
      <c r="AE112" s="152"/>
      <c r="AF112" s="152"/>
      <c r="AG112" s="152"/>
      <c r="AH112" s="152"/>
      <c r="AI112" s="152"/>
      <c r="AJ112" s="152"/>
      <c r="AK112" s="152"/>
      <c r="AL112" s="152"/>
      <c r="AM112" s="152"/>
      <c r="AN112" s="152"/>
    </row>
    <row r="113" spans="1:40" ht="15" customHeight="1">
      <c r="A113" s="124"/>
      <c r="B113" s="522"/>
      <c r="C113" s="23"/>
      <c r="D113" s="522"/>
      <c r="E113" s="522"/>
      <c r="F113" s="522"/>
      <c r="G113" s="522"/>
      <c r="H113" s="33"/>
      <c r="I113" s="435"/>
      <c r="J113" s="404"/>
      <c r="K113" s="522"/>
      <c r="L113" s="522"/>
      <c r="M113" s="522"/>
      <c r="N113" s="522"/>
      <c r="O113" s="522"/>
      <c r="P113" s="522"/>
      <c r="Q113" s="522"/>
      <c r="R113" s="522"/>
      <c r="S113" s="522"/>
      <c r="T113" s="522"/>
      <c r="U113" s="522"/>
      <c r="V113" s="522"/>
      <c r="W113" s="613"/>
      <c r="X113" s="580"/>
      <c r="Y113" s="376"/>
      <c r="Z113" s="376"/>
      <c r="AA113" s="376"/>
      <c r="AB113" s="376"/>
      <c r="AC113" s="152"/>
      <c r="AD113" s="152"/>
      <c r="AE113" s="152"/>
      <c r="AF113" s="152"/>
      <c r="AG113" s="152"/>
      <c r="AH113" s="152"/>
      <c r="AI113" s="152"/>
      <c r="AJ113" s="152"/>
      <c r="AK113" s="152"/>
      <c r="AL113" s="152"/>
      <c r="AM113" s="152"/>
      <c r="AN113" s="152"/>
    </row>
    <row r="114" spans="1:40" ht="15" customHeight="1">
      <c r="A114" s="319"/>
      <c r="B114" s="548"/>
      <c r="C114" s="548"/>
      <c r="D114" s="548"/>
      <c r="E114" s="548"/>
      <c r="F114" s="548"/>
      <c r="G114" s="548"/>
      <c r="H114" s="548"/>
      <c r="I114" s="585"/>
      <c r="J114" s="312"/>
      <c r="K114" s="548"/>
      <c r="L114" s="548"/>
      <c r="M114" s="548"/>
      <c r="N114" s="548"/>
      <c r="O114" s="548"/>
      <c r="P114" s="548"/>
      <c r="Q114" s="548"/>
      <c r="R114" s="548"/>
      <c r="S114" s="548"/>
      <c r="T114" s="548"/>
      <c r="U114" s="548"/>
      <c r="V114" s="548"/>
      <c r="W114" s="585"/>
      <c r="X114" s="575"/>
      <c r="Y114" s="376"/>
      <c r="Z114" s="376"/>
      <c r="AA114" s="376"/>
      <c r="AB114" s="376"/>
      <c r="AC114" s="152"/>
      <c r="AD114" s="152"/>
      <c r="AE114" s="152"/>
      <c r="AF114" s="152"/>
      <c r="AG114" s="152"/>
      <c r="AH114" s="152"/>
      <c r="AI114" s="152"/>
      <c r="AJ114" s="152"/>
      <c r="AK114" s="152"/>
      <c r="AL114" s="152"/>
      <c r="AM114" s="152"/>
      <c r="AN114" s="152"/>
    </row>
    <row r="115" spans="1:40" ht="72">
      <c r="B115" s="68" t="s">
        <v>256</v>
      </c>
      <c r="C115" s="68"/>
      <c r="D115" s="663"/>
      <c r="E115" s="303"/>
      <c r="F115" s="566"/>
      <c r="G115" s="668"/>
      <c r="H115" s="548"/>
      <c r="I115" s="60"/>
      <c r="J115" s="367"/>
      <c r="K115" s="68"/>
      <c r="L115" s="68"/>
      <c r="M115" s="68"/>
      <c r="N115" s="68"/>
      <c r="O115" s="68"/>
      <c r="P115" s="68"/>
      <c r="Q115" s="68"/>
      <c r="R115" s="68"/>
      <c r="S115" s="68"/>
      <c r="T115" s="68"/>
      <c r="U115" s="68"/>
      <c r="V115" s="68"/>
      <c r="W115" s="475"/>
      <c r="X115" s="328"/>
      <c r="Y115" s="376"/>
      <c r="Z115" s="376"/>
      <c r="AA115" s="376"/>
      <c r="AB115" s="376"/>
      <c r="AC115" s="152"/>
      <c r="AD115" s="152"/>
      <c r="AE115" s="152"/>
      <c r="AF115" s="152"/>
      <c r="AG115" s="152"/>
      <c r="AH115" s="152"/>
      <c r="AI115" s="152"/>
      <c r="AJ115" s="152"/>
      <c r="AK115" s="152"/>
      <c r="AL115" s="152"/>
      <c r="AM115" s="152"/>
      <c r="AN115" s="152"/>
    </row>
    <row r="116" spans="1:40" ht="37.5" customHeight="1">
      <c r="B116" s="68" t="s">
        <v>257</v>
      </c>
      <c r="C116" s="68"/>
      <c r="D116" s="663"/>
      <c r="E116" s="303"/>
      <c r="F116" s="566"/>
      <c r="G116" s="668"/>
      <c r="H116" s="548"/>
      <c r="I116" s="60"/>
      <c r="J116" s="367"/>
      <c r="K116" s="68"/>
      <c r="L116" s="68"/>
      <c r="M116" s="68"/>
      <c r="N116" s="68"/>
      <c r="O116" s="68"/>
      <c r="P116" s="68"/>
      <c r="Q116" s="68"/>
      <c r="R116" s="68"/>
      <c r="S116" s="68"/>
      <c r="T116" s="68"/>
      <c r="U116" s="68"/>
      <c r="V116" s="68"/>
      <c r="W116" s="475"/>
      <c r="X116" s="328"/>
      <c r="Y116" s="376"/>
      <c r="Z116" s="376"/>
      <c r="AA116" s="376"/>
      <c r="AB116" s="376"/>
      <c r="AC116" s="152"/>
      <c r="AD116" s="152"/>
      <c r="AE116" s="152"/>
      <c r="AF116" s="152"/>
      <c r="AG116" s="152"/>
      <c r="AH116" s="152"/>
      <c r="AI116" s="152"/>
      <c r="AJ116" s="152"/>
      <c r="AK116" s="152"/>
      <c r="AL116" s="152"/>
      <c r="AM116" s="152"/>
      <c r="AN116" s="152"/>
    </row>
    <row r="117" spans="1:40" ht="24">
      <c r="B117" s="68" t="s">
        <v>258</v>
      </c>
      <c r="C117" s="68"/>
      <c r="D117" s="663"/>
      <c r="E117" s="303"/>
      <c r="F117" s="566"/>
      <c r="G117" s="68"/>
      <c r="H117" s="548"/>
      <c r="I117" s="60"/>
      <c r="J117" s="367"/>
      <c r="K117" s="68"/>
      <c r="L117" s="68"/>
      <c r="M117" s="68"/>
      <c r="N117" s="68"/>
      <c r="O117" s="68"/>
      <c r="P117" s="68"/>
      <c r="Q117" s="68"/>
      <c r="R117" s="68"/>
      <c r="S117" s="68"/>
      <c r="T117" s="68"/>
      <c r="U117" s="68"/>
      <c r="V117" s="68"/>
      <c r="W117" s="475"/>
      <c r="X117" s="328"/>
      <c r="Y117" s="376"/>
      <c r="Z117" s="376"/>
      <c r="AA117" s="376"/>
      <c r="AB117" s="376"/>
      <c r="AC117" s="152"/>
      <c r="AD117" s="152"/>
      <c r="AE117" s="152"/>
      <c r="AF117" s="152"/>
      <c r="AG117" s="152"/>
      <c r="AH117" s="152"/>
      <c r="AI117" s="152"/>
      <c r="AJ117" s="152"/>
      <c r="AK117" s="152"/>
      <c r="AL117" s="152"/>
      <c r="AM117" s="152"/>
      <c r="AN117" s="152"/>
    </row>
  </sheetData>
  <mergeCells count="4">
    <mergeCell ref="C7:I7"/>
    <mergeCell ref="J7:P7"/>
    <mergeCell ref="Q7:W7"/>
    <mergeCell ref="Z9:AD9"/>
  </mergeCells>
  <conditionalFormatting sqref="C9 C10">
    <cfRule type="cellIs" dxfId="5" priority="1" stopIfTrue="1" operator="greaterThan">
      <formula>31.5</formula>
    </cfRule>
    <cfRule type="cellIs" dxfId="4" priority="2" stopIfTrue="1" operator="lessThan">
      <formula>18</formula>
    </cfRule>
  </conditionalFormatting>
  <conditionalFormatting sqref="C11">
    <cfRule type="cellIs" dxfId="3" priority="3" stopIfTrue="1" operator="greaterThan">
      <formula>31.5</formula>
    </cfRule>
    <cfRule type="cellIs" dxfId="2" priority="4" stopIfTrue="1" operator="lessThan">
      <formula>18</formula>
    </cfRule>
  </conditionalFormatting>
  <conditionalFormatting sqref="C113">
    <cfRule type="cellIs" dxfId="1" priority="5" stopIfTrue="1" operator="greaterThan">
      <formula>0.59</formula>
    </cfRule>
    <cfRule type="cellIs" dxfId="0" priority="6" stopIfTrue="1" operator="lessThan">
      <formula>0.32</formula>
    </cfRule>
  </conditionalFormatting>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13"/>
  <sheetViews>
    <sheetView workbookViewId="0"/>
  </sheetViews>
  <sheetFormatPr baseColWidth="10" defaultColWidth="17.1640625" defaultRowHeight="12.75" customHeight="1" x14ac:dyDescent="0"/>
  <cols>
    <col min="1" max="1" width="10.5" customWidth="1"/>
    <col min="2" max="2" width="45.5" customWidth="1"/>
    <col min="3" max="53" width="3.1640625" customWidth="1"/>
  </cols>
  <sheetData>
    <row r="1" spans="1:53" ht="1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475"/>
      <c r="AJ1" s="367"/>
      <c r="AK1" s="68"/>
      <c r="AL1" s="475"/>
      <c r="AM1" s="367"/>
      <c r="AN1" s="68"/>
      <c r="AO1" s="68"/>
      <c r="AP1" s="68"/>
      <c r="AQ1" s="68"/>
      <c r="AR1" s="68"/>
      <c r="AS1" s="68"/>
      <c r="AT1" s="68"/>
      <c r="AU1" s="68"/>
      <c r="AV1" s="68"/>
      <c r="AW1" s="68"/>
      <c r="AX1" s="68"/>
      <c r="AY1" s="68"/>
      <c r="AZ1" s="68"/>
      <c r="BA1" s="68"/>
    </row>
    <row r="2" spans="1:53" ht="12">
      <c r="A2" s="68"/>
      <c r="B2" s="463"/>
      <c r="C2" s="68">
        <f t="shared" ref="C2:AH2" si="0">COUNTA(C8:C108)</f>
        <v>22</v>
      </c>
      <c r="D2" s="463">
        <f t="shared" si="0"/>
        <v>22</v>
      </c>
      <c r="E2" s="463">
        <f t="shared" si="0"/>
        <v>0</v>
      </c>
      <c r="F2" s="463">
        <f t="shared" si="0"/>
        <v>15</v>
      </c>
      <c r="G2" s="463">
        <f t="shared" si="0"/>
        <v>15</v>
      </c>
      <c r="H2" s="463">
        <f t="shared" si="0"/>
        <v>0</v>
      </c>
      <c r="I2" s="463">
        <f t="shared" si="0"/>
        <v>28</v>
      </c>
      <c r="J2" s="463">
        <f t="shared" si="0"/>
        <v>28</v>
      </c>
      <c r="K2" s="463">
        <f t="shared" si="0"/>
        <v>0</v>
      </c>
      <c r="L2" s="463">
        <f t="shared" si="0"/>
        <v>37</v>
      </c>
      <c r="M2" s="463">
        <f t="shared" si="0"/>
        <v>37</v>
      </c>
      <c r="N2" s="463">
        <f t="shared" si="0"/>
        <v>0</v>
      </c>
      <c r="O2" s="463">
        <f t="shared" si="0"/>
        <v>23</v>
      </c>
      <c r="P2" s="463">
        <f t="shared" si="0"/>
        <v>23</v>
      </c>
      <c r="Q2" s="463">
        <f t="shared" si="0"/>
        <v>0</v>
      </c>
      <c r="R2" s="463">
        <f t="shared" si="0"/>
        <v>47</v>
      </c>
      <c r="S2" s="463">
        <f t="shared" si="0"/>
        <v>47</v>
      </c>
      <c r="T2" s="463">
        <f t="shared" si="0"/>
        <v>0</v>
      </c>
      <c r="U2" s="463">
        <f t="shared" si="0"/>
        <v>24</v>
      </c>
      <c r="V2" s="463">
        <f t="shared" si="0"/>
        <v>24</v>
      </c>
      <c r="W2" s="463">
        <f t="shared" si="0"/>
        <v>0</v>
      </c>
      <c r="X2" s="463">
        <f t="shared" si="0"/>
        <v>51</v>
      </c>
      <c r="Y2" s="463">
        <f t="shared" si="0"/>
        <v>51</v>
      </c>
      <c r="Z2" s="463">
        <f t="shared" si="0"/>
        <v>0</v>
      </c>
      <c r="AA2" s="463">
        <f t="shared" si="0"/>
        <v>55</v>
      </c>
      <c r="AB2" s="463">
        <f t="shared" si="0"/>
        <v>55</v>
      </c>
      <c r="AC2" s="463">
        <f t="shared" si="0"/>
        <v>0</v>
      </c>
      <c r="AD2" s="463">
        <f t="shared" si="0"/>
        <v>21</v>
      </c>
      <c r="AE2" s="463">
        <f t="shared" si="0"/>
        <v>21</v>
      </c>
      <c r="AF2" s="463">
        <f t="shared" si="0"/>
        <v>0</v>
      </c>
      <c r="AG2" s="463">
        <f t="shared" si="0"/>
        <v>78</v>
      </c>
      <c r="AH2" s="463">
        <f t="shared" si="0"/>
        <v>78</v>
      </c>
      <c r="AI2" s="463">
        <f t="shared" ref="AI2:BA2" si="1">COUNTA(AI8:AI108)</f>
        <v>0</v>
      </c>
      <c r="AJ2" s="463">
        <f t="shared" si="1"/>
        <v>71</v>
      </c>
      <c r="AK2" s="463">
        <f t="shared" si="1"/>
        <v>71</v>
      </c>
      <c r="AL2" s="463">
        <f t="shared" si="1"/>
        <v>0</v>
      </c>
      <c r="AM2" s="463">
        <f t="shared" si="1"/>
        <v>37</v>
      </c>
      <c r="AN2" s="463">
        <f t="shared" si="1"/>
        <v>36</v>
      </c>
      <c r="AO2" s="463">
        <f t="shared" si="1"/>
        <v>0</v>
      </c>
      <c r="AP2" s="463">
        <f t="shared" si="1"/>
        <v>50</v>
      </c>
      <c r="AQ2" s="463">
        <f t="shared" si="1"/>
        <v>50</v>
      </c>
      <c r="AR2" s="463">
        <f t="shared" si="1"/>
        <v>0</v>
      </c>
      <c r="AS2" s="463">
        <f t="shared" si="1"/>
        <v>26</v>
      </c>
      <c r="AT2" s="463">
        <f t="shared" si="1"/>
        <v>26</v>
      </c>
      <c r="AU2" s="463">
        <f t="shared" si="1"/>
        <v>0</v>
      </c>
      <c r="AV2" s="463">
        <f t="shared" si="1"/>
        <v>57</v>
      </c>
      <c r="AW2" s="463">
        <f t="shared" si="1"/>
        <v>57</v>
      </c>
      <c r="AX2" s="463">
        <f t="shared" si="1"/>
        <v>0</v>
      </c>
      <c r="AY2" s="463">
        <f t="shared" si="1"/>
        <v>75</v>
      </c>
      <c r="AZ2" s="463">
        <f t="shared" si="1"/>
        <v>75</v>
      </c>
      <c r="BA2" s="463">
        <f t="shared" si="1"/>
        <v>0</v>
      </c>
    </row>
    <row r="3" spans="1:53" ht="21">
      <c r="A3" s="68"/>
      <c r="B3" s="479" t="s">
        <v>4</v>
      </c>
      <c r="C3" s="780" t="s">
        <v>2</v>
      </c>
      <c r="D3" s="781"/>
      <c r="E3" s="782"/>
      <c r="F3" s="782"/>
      <c r="G3" s="782"/>
      <c r="H3" s="782"/>
      <c r="I3" s="782"/>
      <c r="J3" s="782"/>
      <c r="K3" s="782"/>
      <c r="L3" s="782"/>
      <c r="M3" s="782"/>
      <c r="N3" s="782"/>
      <c r="O3" s="782"/>
      <c r="P3" s="782"/>
      <c r="Q3" s="783"/>
      <c r="R3" s="784" t="s">
        <v>3</v>
      </c>
      <c r="S3" s="785"/>
      <c r="T3" s="785"/>
      <c r="U3" s="785"/>
      <c r="V3" s="786"/>
      <c r="W3" s="785"/>
      <c r="X3" s="785"/>
      <c r="Y3" s="785"/>
      <c r="Z3" s="785"/>
      <c r="AA3" s="785"/>
      <c r="AB3" s="785"/>
      <c r="AC3" s="785"/>
      <c r="AD3" s="785"/>
      <c r="AE3" s="785"/>
      <c r="AF3" s="785"/>
      <c r="AG3" s="785"/>
      <c r="AH3" s="785"/>
      <c r="AI3" s="787"/>
      <c r="AJ3" s="788" t="s">
        <v>4</v>
      </c>
      <c r="AK3" s="789"/>
      <c r="AL3" s="790"/>
      <c r="AM3" s="791" t="s">
        <v>5</v>
      </c>
      <c r="AN3" s="792"/>
      <c r="AO3" s="792"/>
      <c r="AP3" s="792"/>
      <c r="AQ3" s="792"/>
      <c r="AR3" s="792"/>
      <c r="AS3" s="792"/>
      <c r="AT3" s="792"/>
      <c r="AU3" s="792"/>
      <c r="AV3" s="792"/>
      <c r="AW3" s="792"/>
      <c r="AX3" s="792"/>
      <c r="AY3" s="792"/>
      <c r="AZ3" s="792"/>
      <c r="BA3" s="792"/>
    </row>
    <row r="4" spans="1:53" ht="12">
      <c r="A4" s="68"/>
      <c r="B4" s="632"/>
      <c r="C4" s="427">
        <v>1</v>
      </c>
      <c r="D4" s="427"/>
      <c r="E4" s="427"/>
      <c r="F4" s="427">
        <v>1</v>
      </c>
      <c r="G4" s="427"/>
      <c r="H4" s="427"/>
      <c r="I4" s="427">
        <v>1</v>
      </c>
      <c r="J4" s="427"/>
      <c r="K4" s="427"/>
      <c r="L4" s="427">
        <v>1</v>
      </c>
      <c r="M4" s="427"/>
      <c r="N4" s="427"/>
      <c r="O4" s="427">
        <v>1</v>
      </c>
      <c r="P4" s="427"/>
      <c r="Q4" s="427"/>
      <c r="R4" s="506">
        <v>1</v>
      </c>
      <c r="S4" s="506"/>
      <c r="T4" s="506"/>
      <c r="U4" s="506">
        <v>1</v>
      </c>
      <c r="V4" s="506"/>
      <c r="W4" s="506"/>
      <c r="X4" s="506">
        <v>1</v>
      </c>
      <c r="Y4" s="506"/>
      <c r="Z4" s="506"/>
      <c r="AA4" s="506">
        <v>1</v>
      </c>
      <c r="AB4" s="506"/>
      <c r="AC4" s="506"/>
      <c r="AD4" s="506">
        <v>1</v>
      </c>
      <c r="AE4" s="506"/>
      <c r="AF4" s="506"/>
      <c r="AG4" s="506">
        <v>1</v>
      </c>
      <c r="AH4" s="506"/>
      <c r="AI4" s="83"/>
      <c r="AJ4" s="559">
        <v>1</v>
      </c>
      <c r="AK4" s="649"/>
      <c r="AL4" s="308"/>
      <c r="AM4" s="341">
        <v>1</v>
      </c>
      <c r="AN4" s="405"/>
      <c r="AO4" s="405"/>
      <c r="AP4" s="342">
        <v>1</v>
      </c>
      <c r="AQ4" s="342"/>
      <c r="AR4" s="342"/>
      <c r="AS4" s="342">
        <v>1</v>
      </c>
      <c r="AT4" s="342"/>
      <c r="AU4" s="342"/>
      <c r="AV4" s="342">
        <v>1</v>
      </c>
      <c r="AW4" s="342"/>
      <c r="AX4" s="342"/>
      <c r="AY4" s="207">
        <v>1</v>
      </c>
      <c r="AZ4" s="207"/>
      <c r="BA4" s="207"/>
    </row>
    <row r="5" spans="1:53" ht="36">
      <c r="A5" s="630" t="s">
        <v>13</v>
      </c>
      <c r="B5" s="400" t="s">
        <v>339</v>
      </c>
      <c r="C5" s="769" t="s">
        <v>15</v>
      </c>
      <c r="D5" s="770"/>
      <c r="E5" s="771"/>
      <c r="F5" s="769" t="s">
        <v>16</v>
      </c>
      <c r="G5" s="770"/>
      <c r="H5" s="771"/>
      <c r="I5" s="769" t="s">
        <v>17</v>
      </c>
      <c r="J5" s="770"/>
      <c r="K5" s="771"/>
      <c r="L5" s="769" t="s">
        <v>18</v>
      </c>
      <c r="M5" s="770"/>
      <c r="N5" s="771"/>
      <c r="O5" s="769" t="s">
        <v>19</v>
      </c>
      <c r="P5" s="770"/>
      <c r="Q5" s="771"/>
      <c r="R5" s="769" t="s">
        <v>20</v>
      </c>
      <c r="S5" s="770"/>
      <c r="T5" s="771"/>
      <c r="U5" s="769" t="s">
        <v>21</v>
      </c>
      <c r="V5" s="772"/>
      <c r="W5" s="771"/>
      <c r="X5" s="769" t="s">
        <v>22</v>
      </c>
      <c r="Y5" s="770"/>
      <c r="Z5" s="771"/>
      <c r="AA5" s="769" t="s">
        <v>23</v>
      </c>
      <c r="AB5" s="770"/>
      <c r="AC5" s="771"/>
      <c r="AD5" s="773" t="s">
        <v>24</v>
      </c>
      <c r="AE5" s="774"/>
      <c r="AF5" s="775"/>
      <c r="AG5" s="762" t="s">
        <v>25</v>
      </c>
      <c r="AH5" s="763"/>
      <c r="AI5" s="764"/>
      <c r="AJ5" s="765" t="s">
        <v>26</v>
      </c>
      <c r="AK5" s="766"/>
      <c r="AL5" s="767"/>
      <c r="AM5" s="760" t="s">
        <v>27</v>
      </c>
      <c r="AN5" s="758"/>
      <c r="AO5" s="761"/>
      <c r="AP5" s="768" t="s">
        <v>28</v>
      </c>
      <c r="AQ5" s="758"/>
      <c r="AR5" s="759"/>
      <c r="AS5" s="757" t="s">
        <v>29</v>
      </c>
      <c r="AT5" s="758"/>
      <c r="AU5" s="759"/>
      <c r="AV5" s="757" t="s">
        <v>30</v>
      </c>
      <c r="AW5" s="758"/>
      <c r="AX5" s="759"/>
      <c r="AY5" s="760" t="s">
        <v>31</v>
      </c>
      <c r="AZ5" s="758"/>
      <c r="BA5" s="761"/>
    </row>
    <row r="6" spans="1:53" ht="15">
      <c r="A6" s="630"/>
      <c r="B6" s="409" t="s">
        <v>69</v>
      </c>
      <c r="C6" s="121"/>
      <c r="D6" s="382"/>
      <c r="E6" s="67"/>
      <c r="F6" s="54"/>
      <c r="G6" s="413"/>
      <c r="H6" s="151"/>
      <c r="I6" s="54"/>
      <c r="J6" s="413"/>
      <c r="K6" s="151"/>
      <c r="L6" s="54"/>
      <c r="M6" s="413"/>
      <c r="N6" s="151"/>
      <c r="O6" s="54"/>
      <c r="P6" s="413"/>
      <c r="Q6" s="151"/>
      <c r="R6" s="54"/>
      <c r="S6" s="413"/>
      <c r="T6" s="145"/>
      <c r="U6" s="209"/>
      <c r="V6" s="327"/>
      <c r="W6" s="145"/>
      <c r="X6" s="54"/>
      <c r="Y6" s="413"/>
      <c r="Z6" s="151"/>
      <c r="AA6" s="54"/>
      <c r="AB6" s="413"/>
      <c r="AC6" s="151"/>
      <c r="AD6" s="278"/>
      <c r="AE6" s="596"/>
      <c r="AF6" s="230"/>
      <c r="AG6" s="714"/>
      <c r="AH6" s="596"/>
      <c r="AI6" s="654"/>
      <c r="AJ6" s="131"/>
      <c r="AK6" s="413"/>
      <c r="AL6" s="15"/>
      <c r="AM6" s="131"/>
      <c r="AN6" s="413"/>
      <c r="AO6" s="151"/>
      <c r="AP6" s="54"/>
      <c r="AQ6" s="413"/>
      <c r="AR6" s="15"/>
      <c r="AS6" s="131"/>
      <c r="AT6" s="413"/>
      <c r="AU6" s="15"/>
      <c r="AV6" s="131"/>
      <c r="AW6" s="413"/>
      <c r="AX6" s="151"/>
      <c r="AY6" s="54"/>
      <c r="AZ6" s="413"/>
      <c r="BA6" s="151"/>
    </row>
    <row r="7" spans="1:53" ht="15">
      <c r="A7" s="306"/>
      <c r="B7" s="418" t="s">
        <v>70</v>
      </c>
      <c r="C7" s="709"/>
      <c r="D7" s="240"/>
      <c r="E7" s="698"/>
      <c r="F7" s="483"/>
      <c r="G7" s="22"/>
      <c r="H7" s="623"/>
      <c r="I7" s="483"/>
      <c r="J7" s="22"/>
      <c r="K7" s="623"/>
      <c r="L7" s="483"/>
      <c r="M7" s="22"/>
      <c r="N7" s="623"/>
      <c r="O7" s="483"/>
      <c r="P7" s="22"/>
      <c r="Q7" s="623"/>
      <c r="R7" s="483"/>
      <c r="S7" s="22"/>
      <c r="T7" s="423"/>
      <c r="U7" s="379"/>
      <c r="V7" s="186"/>
      <c r="W7" s="423"/>
      <c r="X7" s="483"/>
      <c r="Y7" s="22"/>
      <c r="Z7" s="623"/>
      <c r="AA7" s="483"/>
      <c r="AB7" s="22"/>
      <c r="AC7" s="623"/>
      <c r="AD7" s="483"/>
      <c r="AE7" s="22"/>
      <c r="AF7" s="302"/>
      <c r="AG7" s="639"/>
      <c r="AH7" s="22"/>
      <c r="AI7" s="201"/>
      <c r="AJ7" s="639"/>
      <c r="AK7" s="22"/>
      <c r="AL7" s="201"/>
      <c r="AM7" s="639"/>
      <c r="AN7" s="22"/>
      <c r="AO7" s="623"/>
      <c r="AP7" s="483"/>
      <c r="AQ7" s="22"/>
      <c r="AR7" s="201"/>
      <c r="AS7" s="639"/>
      <c r="AT7" s="22"/>
      <c r="AU7" s="201"/>
      <c r="AV7" s="639"/>
      <c r="AW7" s="22"/>
      <c r="AX7" s="623"/>
      <c r="AY7" s="483"/>
      <c r="AZ7" s="22"/>
      <c r="BA7" s="623"/>
    </row>
    <row r="8" spans="1:53" ht="65.25" customHeight="1">
      <c r="A8" s="482" t="s">
        <v>71</v>
      </c>
      <c r="B8" s="293" t="s">
        <v>72</v>
      </c>
      <c r="C8" s="608">
        <v>1</v>
      </c>
      <c r="D8" s="616" t="s">
        <v>73</v>
      </c>
      <c r="E8" s="263"/>
      <c r="F8" s="722"/>
      <c r="G8" s="584"/>
      <c r="H8" s="421"/>
      <c r="I8" s="722">
        <v>1</v>
      </c>
      <c r="J8" s="584" t="s">
        <v>73</v>
      </c>
      <c r="K8" s="421"/>
      <c r="L8" s="722"/>
      <c r="M8" s="584"/>
      <c r="N8" s="421"/>
      <c r="O8" s="722"/>
      <c r="P8" s="584"/>
      <c r="Q8" s="421"/>
      <c r="R8" s="722">
        <v>1</v>
      </c>
      <c r="S8" s="584" t="s">
        <v>73</v>
      </c>
      <c r="T8" s="141"/>
      <c r="U8" s="274"/>
      <c r="V8" s="584"/>
      <c r="W8" s="141"/>
      <c r="X8" s="722"/>
      <c r="Y8" s="584"/>
      <c r="Z8" s="421"/>
      <c r="AA8" s="722">
        <v>1</v>
      </c>
      <c r="AB8" s="584" t="s">
        <v>73</v>
      </c>
      <c r="AC8" s="421"/>
      <c r="AD8" s="722"/>
      <c r="AE8" s="584"/>
      <c r="AF8" s="88"/>
      <c r="AG8" s="432">
        <v>5</v>
      </c>
      <c r="AH8" s="584" t="s">
        <v>74</v>
      </c>
      <c r="AI8" s="214"/>
      <c r="AJ8" s="432">
        <v>5</v>
      </c>
      <c r="AK8" s="584" t="s">
        <v>74</v>
      </c>
      <c r="AL8" s="214"/>
      <c r="AM8" s="666">
        <v>3</v>
      </c>
      <c r="AN8" s="584" t="s">
        <v>74</v>
      </c>
      <c r="AO8" s="421"/>
      <c r="AP8" s="722"/>
      <c r="AQ8" s="584"/>
      <c r="AR8" s="214"/>
      <c r="AS8" s="666"/>
      <c r="AT8" s="584"/>
      <c r="AU8" s="214"/>
      <c r="AV8" s="666"/>
      <c r="AW8" s="584"/>
      <c r="AX8" s="421"/>
      <c r="AY8" s="722">
        <v>5</v>
      </c>
      <c r="AZ8" s="584" t="s">
        <v>74</v>
      </c>
      <c r="BA8" s="421"/>
    </row>
    <row r="9" spans="1:53" ht="65.25" customHeight="1">
      <c r="A9" s="715" t="s">
        <v>75</v>
      </c>
      <c r="B9" s="96" t="s">
        <v>76</v>
      </c>
      <c r="C9" s="174"/>
      <c r="D9" s="103"/>
      <c r="E9" s="146"/>
      <c r="F9" s="633"/>
      <c r="G9" s="632"/>
      <c r="H9" s="289"/>
      <c r="I9" s="633">
        <v>5</v>
      </c>
      <c r="J9" s="632" t="s">
        <v>74</v>
      </c>
      <c r="K9" s="289"/>
      <c r="L9" s="633"/>
      <c r="M9" s="632"/>
      <c r="N9" s="289"/>
      <c r="O9" s="633"/>
      <c r="P9" s="632"/>
      <c r="Q9" s="289"/>
      <c r="R9" s="633"/>
      <c r="S9" s="632"/>
      <c r="T9" s="289"/>
      <c r="U9" s="633"/>
      <c r="V9" s="632"/>
      <c r="W9" s="289"/>
      <c r="X9" s="633">
        <v>5</v>
      </c>
      <c r="Y9" s="632" t="s">
        <v>74</v>
      </c>
      <c r="Z9" s="289"/>
      <c r="AA9" s="633">
        <v>3</v>
      </c>
      <c r="AB9" s="632" t="s">
        <v>74</v>
      </c>
      <c r="AC9" s="289"/>
      <c r="AD9" s="633"/>
      <c r="AE9" s="632"/>
      <c r="AF9" s="190"/>
      <c r="AG9" s="39">
        <v>5</v>
      </c>
      <c r="AH9" s="632" t="s">
        <v>74</v>
      </c>
      <c r="AI9" s="190"/>
      <c r="AJ9" s="39">
        <v>5</v>
      </c>
      <c r="AK9" s="632" t="s">
        <v>74</v>
      </c>
      <c r="AL9" s="190"/>
      <c r="AM9" s="703">
        <v>3</v>
      </c>
      <c r="AN9" s="632" t="s">
        <v>74</v>
      </c>
      <c r="AO9" s="289"/>
      <c r="AP9" s="633"/>
      <c r="AQ9" s="632"/>
      <c r="AR9" s="190"/>
      <c r="AS9" s="703"/>
      <c r="AT9" s="632"/>
      <c r="AU9" s="190"/>
      <c r="AV9" s="703"/>
      <c r="AW9" s="632"/>
      <c r="AX9" s="289"/>
      <c r="AY9" s="633"/>
      <c r="AZ9" s="632"/>
      <c r="BA9" s="289"/>
    </row>
    <row r="10" spans="1:53" ht="65.25" customHeight="1">
      <c r="A10" s="715" t="s">
        <v>77</v>
      </c>
      <c r="B10" s="301" t="s">
        <v>78</v>
      </c>
      <c r="C10" s="174"/>
      <c r="D10" s="103"/>
      <c r="E10" s="146"/>
      <c r="F10" s="633"/>
      <c r="G10" s="632"/>
      <c r="H10" s="289"/>
      <c r="I10" s="633"/>
      <c r="J10" s="632"/>
      <c r="K10" s="289"/>
      <c r="L10" s="633"/>
      <c r="M10" s="632"/>
      <c r="N10" s="289"/>
      <c r="O10" s="633"/>
      <c r="P10" s="632"/>
      <c r="Q10" s="289"/>
      <c r="R10" s="633"/>
      <c r="S10" s="632"/>
      <c r="T10" s="433"/>
      <c r="U10" s="720"/>
      <c r="V10" s="632"/>
      <c r="W10" s="433"/>
      <c r="X10" s="633"/>
      <c r="Y10" s="289"/>
      <c r="Z10" s="630"/>
      <c r="AA10" s="633"/>
      <c r="AB10" s="632"/>
      <c r="AC10" s="289"/>
      <c r="AD10" s="633"/>
      <c r="AE10" s="632"/>
      <c r="AF10" s="108"/>
      <c r="AG10" s="39">
        <v>5</v>
      </c>
      <c r="AH10" s="632" t="s">
        <v>74</v>
      </c>
      <c r="AI10" s="190"/>
      <c r="AJ10" s="39">
        <v>3</v>
      </c>
      <c r="AK10" s="632" t="s">
        <v>73</v>
      </c>
      <c r="AL10" s="190"/>
      <c r="AM10" s="703"/>
      <c r="AN10" s="632"/>
      <c r="AO10" s="289"/>
      <c r="AP10" s="633">
        <v>5</v>
      </c>
      <c r="AQ10" s="632" t="s">
        <v>74</v>
      </c>
      <c r="AR10" s="190"/>
      <c r="AS10" s="703"/>
      <c r="AT10" s="632"/>
      <c r="AU10" s="190"/>
      <c r="AV10" s="703">
        <v>5</v>
      </c>
      <c r="AW10" s="632" t="s">
        <v>74</v>
      </c>
      <c r="AX10" s="289"/>
      <c r="AY10" s="633">
        <v>5</v>
      </c>
      <c r="AZ10" s="632" t="s">
        <v>74</v>
      </c>
      <c r="BA10" s="289"/>
    </row>
    <row r="11" spans="1:53" ht="65.25" customHeight="1">
      <c r="A11" s="715" t="s">
        <v>79</v>
      </c>
      <c r="B11" s="672" t="s">
        <v>80</v>
      </c>
      <c r="C11" s="174"/>
      <c r="D11" s="103"/>
      <c r="E11" s="146"/>
      <c r="F11" s="633"/>
      <c r="G11" s="632"/>
      <c r="H11" s="289"/>
      <c r="I11" s="633"/>
      <c r="J11" s="632"/>
      <c r="K11" s="289"/>
      <c r="L11" s="633"/>
      <c r="M11" s="632"/>
      <c r="N11" s="289"/>
      <c r="O11" s="633"/>
      <c r="P11" s="632"/>
      <c r="Q11" s="289"/>
      <c r="R11" s="633">
        <v>3</v>
      </c>
      <c r="S11" s="632" t="s">
        <v>74</v>
      </c>
      <c r="T11" s="433"/>
      <c r="U11" s="720"/>
      <c r="V11" s="632"/>
      <c r="W11" s="433"/>
      <c r="X11" s="633">
        <v>3</v>
      </c>
      <c r="Y11" s="632" t="s">
        <v>74</v>
      </c>
      <c r="Z11" s="289"/>
      <c r="AA11" s="633">
        <v>5</v>
      </c>
      <c r="AB11" s="632" t="s">
        <v>74</v>
      </c>
      <c r="AC11" s="289"/>
      <c r="AD11" s="633"/>
      <c r="AE11" s="632"/>
      <c r="AF11" s="108"/>
      <c r="AG11" s="39">
        <v>5</v>
      </c>
      <c r="AH11" s="632" t="s">
        <v>74</v>
      </c>
      <c r="AI11" s="190"/>
      <c r="AJ11" s="39">
        <v>5</v>
      </c>
      <c r="AK11" s="632" t="s">
        <v>74</v>
      </c>
      <c r="AL11" s="190"/>
      <c r="AM11" s="703"/>
      <c r="AN11" s="632"/>
      <c r="AO11" s="289"/>
      <c r="AP11" s="633">
        <v>5</v>
      </c>
      <c r="AQ11" s="632" t="s">
        <v>74</v>
      </c>
      <c r="AR11" s="190"/>
      <c r="AS11" s="703">
        <v>3</v>
      </c>
      <c r="AT11" s="632" t="s">
        <v>73</v>
      </c>
      <c r="AU11" s="190"/>
      <c r="AV11" s="703">
        <v>5</v>
      </c>
      <c r="AW11" s="632" t="s">
        <v>74</v>
      </c>
      <c r="AX11" s="289"/>
      <c r="AY11" s="633">
        <v>5</v>
      </c>
      <c r="AZ11" s="632" t="s">
        <v>74</v>
      </c>
      <c r="BA11" s="289"/>
    </row>
    <row r="12" spans="1:53" ht="65.25" customHeight="1">
      <c r="A12" s="715" t="s">
        <v>81</v>
      </c>
      <c r="B12" s="672" t="s">
        <v>338</v>
      </c>
      <c r="C12" s="174"/>
      <c r="D12" s="103"/>
      <c r="E12" s="146"/>
      <c r="F12" s="633"/>
      <c r="G12" s="632"/>
      <c r="H12" s="289"/>
      <c r="I12" s="633"/>
      <c r="J12" s="632"/>
      <c r="K12" s="289"/>
      <c r="L12" s="633">
        <v>5</v>
      </c>
      <c r="M12" s="632" t="s">
        <v>74</v>
      </c>
      <c r="N12" s="289"/>
      <c r="O12" s="633"/>
      <c r="P12" s="632"/>
      <c r="Q12" s="289"/>
      <c r="R12" s="633">
        <v>4</v>
      </c>
      <c r="S12" s="632" t="s">
        <v>74</v>
      </c>
      <c r="T12" s="433"/>
      <c r="U12" s="720">
        <v>5</v>
      </c>
      <c r="V12" s="632" t="s">
        <v>74</v>
      </c>
      <c r="W12" s="433"/>
      <c r="X12" s="633">
        <v>1</v>
      </c>
      <c r="Y12" s="632" t="s">
        <v>73</v>
      </c>
      <c r="Z12" s="289"/>
      <c r="AA12" s="633">
        <v>5</v>
      </c>
      <c r="AB12" s="632" t="s">
        <v>74</v>
      </c>
      <c r="AC12" s="289"/>
      <c r="AD12" s="633">
        <v>4</v>
      </c>
      <c r="AE12" s="632" t="s">
        <v>74</v>
      </c>
      <c r="AF12" s="108"/>
      <c r="AG12" s="39">
        <v>5</v>
      </c>
      <c r="AH12" s="632" t="s">
        <v>74</v>
      </c>
      <c r="AI12" s="190"/>
      <c r="AJ12" s="39">
        <v>3</v>
      </c>
      <c r="AK12" s="632" t="s">
        <v>74</v>
      </c>
      <c r="AL12" s="190"/>
      <c r="AM12" s="703">
        <v>5</v>
      </c>
      <c r="AN12" s="632" t="s">
        <v>74</v>
      </c>
      <c r="AO12" s="289"/>
      <c r="AP12" s="633">
        <v>1</v>
      </c>
      <c r="AQ12" s="632" t="s">
        <v>73</v>
      </c>
      <c r="AR12" s="190"/>
      <c r="AS12" s="703">
        <v>3</v>
      </c>
      <c r="AT12" s="632" t="s">
        <v>74</v>
      </c>
      <c r="AU12" s="190"/>
      <c r="AV12" s="703" t="s">
        <v>74</v>
      </c>
      <c r="AW12" s="632" t="s">
        <v>74</v>
      </c>
      <c r="AX12" s="289"/>
      <c r="AY12" s="633">
        <v>5</v>
      </c>
      <c r="AZ12" s="632" t="s">
        <v>74</v>
      </c>
      <c r="BA12" s="289"/>
    </row>
    <row r="13" spans="1:53" ht="65.25" customHeight="1">
      <c r="A13" s="715" t="s">
        <v>83</v>
      </c>
      <c r="B13" s="672" t="s">
        <v>84</v>
      </c>
      <c r="C13" s="174"/>
      <c r="D13" s="103"/>
      <c r="E13" s="146"/>
      <c r="F13" s="633"/>
      <c r="G13" s="632"/>
      <c r="H13" s="289"/>
      <c r="I13" s="633">
        <v>5</v>
      </c>
      <c r="J13" s="632" t="s">
        <v>74</v>
      </c>
      <c r="K13" s="289"/>
      <c r="L13" s="633">
        <v>5</v>
      </c>
      <c r="M13" s="632" t="s">
        <v>74</v>
      </c>
      <c r="N13" s="289"/>
      <c r="O13" s="633"/>
      <c r="P13" s="632"/>
      <c r="Q13" s="289"/>
      <c r="R13" s="633">
        <v>3</v>
      </c>
      <c r="S13" s="632" t="s">
        <v>74</v>
      </c>
      <c r="T13" s="433"/>
      <c r="U13" s="720"/>
      <c r="V13" s="632"/>
      <c r="W13" s="433"/>
      <c r="X13" s="633">
        <v>1</v>
      </c>
      <c r="Y13" s="632" t="s">
        <v>73</v>
      </c>
      <c r="Z13" s="289"/>
      <c r="AA13" s="633">
        <v>4</v>
      </c>
      <c r="AB13" s="632" t="s">
        <v>74</v>
      </c>
      <c r="AC13" s="289"/>
      <c r="AD13" s="633">
        <v>4</v>
      </c>
      <c r="AE13" s="632" t="s">
        <v>74</v>
      </c>
      <c r="AF13" s="108"/>
      <c r="AG13" s="39">
        <v>5</v>
      </c>
      <c r="AH13" s="632" t="s">
        <v>74</v>
      </c>
      <c r="AI13" s="190"/>
      <c r="AJ13" s="39">
        <v>3</v>
      </c>
      <c r="AK13" s="632" t="s">
        <v>74</v>
      </c>
      <c r="AL13" s="190"/>
      <c r="AM13" s="703">
        <v>5</v>
      </c>
      <c r="AN13" s="632" t="s">
        <v>74</v>
      </c>
      <c r="AO13" s="289"/>
      <c r="AP13" s="633">
        <v>1</v>
      </c>
      <c r="AQ13" s="632" t="s">
        <v>73</v>
      </c>
      <c r="AR13" s="190"/>
      <c r="AS13" s="703"/>
      <c r="AT13" s="632"/>
      <c r="AU13" s="190"/>
      <c r="AV13" s="703">
        <v>3</v>
      </c>
      <c r="AW13" s="632" t="s">
        <v>74</v>
      </c>
      <c r="AX13" s="289"/>
      <c r="AY13" s="633">
        <v>5</v>
      </c>
      <c r="AZ13" s="632" t="s">
        <v>74</v>
      </c>
      <c r="BA13" s="289"/>
    </row>
    <row r="14" spans="1:53" ht="65.25" customHeight="1">
      <c r="A14" s="715" t="s">
        <v>85</v>
      </c>
      <c r="B14" s="672" t="s">
        <v>86</v>
      </c>
      <c r="C14" s="174"/>
      <c r="D14" s="103"/>
      <c r="E14" s="146"/>
      <c r="F14" s="633"/>
      <c r="G14" s="632"/>
      <c r="H14" s="289"/>
      <c r="I14" s="633">
        <v>3</v>
      </c>
      <c r="J14" s="632" t="s">
        <v>73</v>
      </c>
      <c r="K14" s="289"/>
      <c r="L14" s="633">
        <v>3</v>
      </c>
      <c r="M14" s="632" t="s">
        <v>74</v>
      </c>
      <c r="N14" s="289"/>
      <c r="O14" s="633"/>
      <c r="P14" s="632"/>
      <c r="Q14" s="289"/>
      <c r="R14" s="633">
        <v>2</v>
      </c>
      <c r="S14" s="632" t="s">
        <v>74</v>
      </c>
      <c r="T14" s="433"/>
      <c r="U14" s="720"/>
      <c r="V14" s="632"/>
      <c r="W14" s="433"/>
      <c r="X14" s="633">
        <v>4</v>
      </c>
      <c r="Y14" s="632" t="s">
        <v>74</v>
      </c>
      <c r="Z14" s="289"/>
      <c r="AA14" s="633"/>
      <c r="AB14" s="632"/>
      <c r="AC14" s="289"/>
      <c r="AD14" s="633"/>
      <c r="AE14" s="632"/>
      <c r="AF14" s="108"/>
      <c r="AG14" s="39">
        <v>5</v>
      </c>
      <c r="AH14" s="632" t="s">
        <v>74</v>
      </c>
      <c r="AI14" s="190"/>
      <c r="AJ14" s="39">
        <v>3</v>
      </c>
      <c r="AK14" s="632" t="s">
        <v>74</v>
      </c>
      <c r="AL14" s="190"/>
      <c r="AM14" s="703"/>
      <c r="AN14" s="632"/>
      <c r="AO14" s="289"/>
      <c r="AP14" s="633">
        <v>3</v>
      </c>
      <c r="AQ14" s="632" t="s">
        <v>74</v>
      </c>
      <c r="AR14" s="190"/>
      <c r="AS14" s="703"/>
      <c r="AT14" s="632"/>
      <c r="AU14" s="190"/>
      <c r="AV14" s="703">
        <v>3</v>
      </c>
      <c r="AW14" s="632" t="s">
        <v>74</v>
      </c>
      <c r="AX14" s="289"/>
      <c r="AY14" s="633">
        <v>5</v>
      </c>
      <c r="AZ14" s="632" t="s">
        <v>74</v>
      </c>
      <c r="BA14" s="289"/>
    </row>
    <row r="15" spans="1:53" ht="65.25" customHeight="1">
      <c r="A15" s="715" t="s">
        <v>88</v>
      </c>
      <c r="B15" s="672" t="s">
        <v>89</v>
      </c>
      <c r="C15" s="174"/>
      <c r="D15" s="103"/>
      <c r="E15" s="146"/>
      <c r="F15" s="633"/>
      <c r="G15" s="632"/>
      <c r="H15" s="289"/>
      <c r="I15" s="633"/>
      <c r="J15" s="632"/>
      <c r="K15" s="289"/>
      <c r="L15" s="633"/>
      <c r="M15" s="632"/>
      <c r="N15" s="289"/>
      <c r="O15" s="633"/>
      <c r="P15" s="632"/>
      <c r="Q15" s="289"/>
      <c r="R15" s="633">
        <v>2</v>
      </c>
      <c r="S15" s="632" t="s">
        <v>73</v>
      </c>
      <c r="T15" s="433"/>
      <c r="U15" s="720"/>
      <c r="V15" s="632"/>
      <c r="W15" s="433"/>
      <c r="X15" s="633">
        <v>1</v>
      </c>
      <c r="Y15" s="632" t="s">
        <v>73</v>
      </c>
      <c r="Z15" s="289"/>
      <c r="AA15" s="633">
        <v>4</v>
      </c>
      <c r="AB15" s="632" t="s">
        <v>74</v>
      </c>
      <c r="AC15" s="289"/>
      <c r="AD15" s="633"/>
      <c r="AE15" s="632"/>
      <c r="AF15" s="108"/>
      <c r="AG15" s="39">
        <v>4</v>
      </c>
      <c r="AH15" s="632" t="s">
        <v>74</v>
      </c>
      <c r="AI15" s="190"/>
      <c r="AJ15" s="39">
        <v>3</v>
      </c>
      <c r="AK15" s="632" t="s">
        <v>74</v>
      </c>
      <c r="AL15" s="190"/>
      <c r="AM15" s="703" t="s">
        <v>87</v>
      </c>
      <c r="AN15" s="632"/>
      <c r="AO15" s="289"/>
      <c r="AP15" s="633">
        <v>5</v>
      </c>
      <c r="AQ15" s="632" t="s">
        <v>73</v>
      </c>
      <c r="AR15" s="190"/>
      <c r="AS15" s="703"/>
      <c r="AT15" s="632"/>
      <c r="AU15" s="190"/>
      <c r="AV15" s="703">
        <v>3</v>
      </c>
      <c r="AW15" s="632" t="s">
        <v>73</v>
      </c>
      <c r="AX15" s="289"/>
      <c r="AY15" s="633">
        <v>5</v>
      </c>
      <c r="AZ15" s="632" t="s">
        <v>74</v>
      </c>
      <c r="BA15" s="289"/>
    </row>
    <row r="16" spans="1:53" ht="65.25" customHeight="1">
      <c r="A16" s="715" t="s">
        <v>90</v>
      </c>
      <c r="B16" s="301" t="s">
        <v>91</v>
      </c>
      <c r="C16" s="174">
        <v>1</v>
      </c>
      <c r="D16" s="103" t="s">
        <v>73</v>
      </c>
      <c r="E16" s="146"/>
      <c r="F16" s="633"/>
      <c r="G16" s="632"/>
      <c r="H16" s="289"/>
      <c r="I16" s="633"/>
      <c r="J16" s="632"/>
      <c r="K16" s="289"/>
      <c r="L16" s="633"/>
      <c r="M16" s="632"/>
      <c r="N16" s="289"/>
      <c r="O16" s="633"/>
      <c r="P16" s="632"/>
      <c r="Q16" s="289"/>
      <c r="R16" s="633">
        <v>2</v>
      </c>
      <c r="S16" s="632" t="s">
        <v>74</v>
      </c>
      <c r="T16" s="433"/>
      <c r="U16" s="720"/>
      <c r="V16" s="632"/>
      <c r="W16" s="433"/>
      <c r="X16" s="633">
        <v>3</v>
      </c>
      <c r="Y16" s="632" t="s">
        <v>74</v>
      </c>
      <c r="Z16" s="289"/>
      <c r="AA16" s="633"/>
      <c r="AB16" s="632"/>
      <c r="AC16" s="289"/>
      <c r="AD16" s="633"/>
      <c r="AE16" s="632"/>
      <c r="AF16" s="108"/>
      <c r="AG16" s="39">
        <v>3</v>
      </c>
      <c r="AH16" s="632" t="s">
        <v>74</v>
      </c>
      <c r="AI16" s="190"/>
      <c r="AJ16" s="39">
        <v>3</v>
      </c>
      <c r="AK16" s="632" t="s">
        <v>74</v>
      </c>
      <c r="AL16" s="190"/>
      <c r="AM16" s="703">
        <v>3</v>
      </c>
      <c r="AN16" s="632" t="s">
        <v>74</v>
      </c>
      <c r="AO16" s="289"/>
      <c r="AP16" s="633">
        <v>5</v>
      </c>
      <c r="AQ16" s="632" t="s">
        <v>74</v>
      </c>
      <c r="AR16" s="190"/>
      <c r="AS16" s="703"/>
      <c r="AT16" s="632"/>
      <c r="AU16" s="190"/>
      <c r="AV16" s="703">
        <v>5</v>
      </c>
      <c r="AW16" s="632" t="s">
        <v>74</v>
      </c>
      <c r="AX16" s="289"/>
      <c r="AY16" s="633"/>
      <c r="AZ16" s="632"/>
      <c r="BA16" s="289"/>
    </row>
    <row r="17" spans="1:53" ht="65.25" customHeight="1">
      <c r="A17" s="715" t="s">
        <v>93</v>
      </c>
      <c r="B17" s="301" t="s">
        <v>94</v>
      </c>
      <c r="C17" s="174"/>
      <c r="D17" s="103"/>
      <c r="E17" s="146"/>
      <c r="F17" s="633"/>
      <c r="G17" s="632"/>
      <c r="H17" s="289"/>
      <c r="I17" s="633"/>
      <c r="J17" s="632"/>
      <c r="K17" s="289"/>
      <c r="L17" s="633">
        <v>5</v>
      </c>
      <c r="M17" s="632" t="s">
        <v>74</v>
      </c>
      <c r="N17" s="289"/>
      <c r="O17" s="633"/>
      <c r="P17" s="632"/>
      <c r="Q17" s="289"/>
      <c r="R17" s="633"/>
      <c r="S17" s="632"/>
      <c r="T17" s="433"/>
      <c r="U17" s="720"/>
      <c r="V17" s="632"/>
      <c r="W17" s="433"/>
      <c r="X17" s="633">
        <v>1</v>
      </c>
      <c r="Y17" s="632" t="s">
        <v>73</v>
      </c>
      <c r="Z17" s="289"/>
      <c r="AA17" s="633">
        <v>5</v>
      </c>
      <c r="AB17" s="632" t="s">
        <v>74</v>
      </c>
      <c r="AC17" s="289"/>
      <c r="AD17" s="633">
        <v>2</v>
      </c>
      <c r="AE17" s="632" t="s">
        <v>74</v>
      </c>
      <c r="AF17" s="108"/>
      <c r="AG17" s="39">
        <v>5</v>
      </c>
      <c r="AH17" s="632" t="s">
        <v>74</v>
      </c>
      <c r="AI17" s="190"/>
      <c r="AJ17" s="39">
        <v>5</v>
      </c>
      <c r="AK17" s="632" t="s">
        <v>74</v>
      </c>
      <c r="AL17" s="190"/>
      <c r="AM17" s="703">
        <v>3</v>
      </c>
      <c r="AN17" s="632" t="s">
        <v>74</v>
      </c>
      <c r="AO17" s="289"/>
      <c r="AP17" s="633">
        <v>5</v>
      </c>
      <c r="AQ17" s="632" t="s">
        <v>74</v>
      </c>
      <c r="AR17" s="190"/>
      <c r="AS17" s="703"/>
      <c r="AT17" s="632"/>
      <c r="AU17" s="190"/>
      <c r="AV17" s="703">
        <v>5</v>
      </c>
      <c r="AW17" s="632" t="s">
        <v>74</v>
      </c>
      <c r="AX17" s="289"/>
      <c r="AY17" s="633">
        <v>5</v>
      </c>
      <c r="AZ17" s="632" t="s">
        <v>74</v>
      </c>
      <c r="BA17" s="289"/>
    </row>
    <row r="18" spans="1:53" ht="12">
      <c r="A18" s="68"/>
      <c r="B18" s="155" t="s">
        <v>95</v>
      </c>
      <c r="C18" s="334"/>
      <c r="D18" s="581"/>
      <c r="E18" s="171"/>
      <c r="F18" s="177"/>
      <c r="G18" s="142"/>
      <c r="H18" s="599"/>
      <c r="I18" s="177"/>
      <c r="J18" s="142"/>
      <c r="K18" s="599"/>
      <c r="L18" s="177"/>
      <c r="M18" s="142"/>
      <c r="N18" s="599"/>
      <c r="O18" s="177"/>
      <c r="P18" s="142"/>
      <c r="Q18" s="599"/>
      <c r="R18" s="177"/>
      <c r="S18" s="142"/>
      <c r="T18" s="620"/>
      <c r="U18" s="28"/>
      <c r="V18" s="142"/>
      <c r="W18" s="620"/>
      <c r="X18" s="177"/>
      <c r="Y18" s="142"/>
      <c r="Z18" s="599"/>
      <c r="AA18" s="177"/>
      <c r="AB18" s="142"/>
      <c r="AC18" s="599"/>
      <c r="AD18" s="177"/>
      <c r="AE18" s="142"/>
      <c r="AF18" s="658"/>
      <c r="AG18" s="511"/>
      <c r="AH18" s="142"/>
      <c r="AI18" s="273"/>
      <c r="AJ18" s="511"/>
      <c r="AK18" s="142"/>
      <c r="AL18" s="273"/>
      <c r="AM18" s="511"/>
      <c r="AN18" s="142"/>
      <c r="AO18" s="599"/>
      <c r="AP18" s="177"/>
      <c r="AQ18" s="142"/>
      <c r="AR18" s="273"/>
      <c r="AS18" s="511"/>
      <c r="AT18" s="142"/>
      <c r="AU18" s="273"/>
      <c r="AV18" s="511"/>
      <c r="AW18" s="142"/>
      <c r="AX18" s="599"/>
      <c r="AY18" s="177"/>
      <c r="AZ18" s="142"/>
      <c r="BA18" s="599"/>
    </row>
    <row r="19" spans="1:53" ht="12">
      <c r="A19" s="68"/>
      <c r="B19" s="43" t="s">
        <v>96</v>
      </c>
      <c r="C19" s="199"/>
      <c r="D19" s="344"/>
      <c r="E19" s="253"/>
      <c r="F19" s="136"/>
      <c r="G19" s="161"/>
      <c r="H19" s="265"/>
      <c r="I19" s="136"/>
      <c r="J19" s="161"/>
      <c r="K19" s="265"/>
      <c r="L19" s="136"/>
      <c r="M19" s="161"/>
      <c r="N19" s="265"/>
      <c r="O19" s="136"/>
      <c r="P19" s="161"/>
      <c r="Q19" s="265"/>
      <c r="R19" s="136"/>
      <c r="S19" s="161"/>
      <c r="T19" s="514"/>
      <c r="U19" s="533"/>
      <c r="V19" s="161"/>
      <c r="W19" s="514"/>
      <c r="X19" s="136"/>
      <c r="Y19" s="161"/>
      <c r="Z19" s="265"/>
      <c r="AA19" s="136"/>
      <c r="AB19" s="161"/>
      <c r="AC19" s="265"/>
      <c r="AD19" s="136"/>
      <c r="AE19" s="161"/>
      <c r="AF19" s="185"/>
      <c r="AG19" s="150"/>
      <c r="AH19" s="161"/>
      <c r="AI19" s="335"/>
      <c r="AJ19" s="150"/>
      <c r="AK19" s="161"/>
      <c r="AL19" s="335"/>
      <c r="AM19" s="150"/>
      <c r="AN19" s="161"/>
      <c r="AO19" s="265"/>
      <c r="AP19" s="136"/>
      <c r="AQ19" s="161"/>
      <c r="AR19" s="335"/>
      <c r="AS19" s="150"/>
      <c r="AT19" s="161"/>
      <c r="AU19" s="335"/>
      <c r="AV19" s="150"/>
      <c r="AW19" s="161"/>
      <c r="AX19" s="265"/>
      <c r="AY19" s="136"/>
      <c r="AZ19" s="161"/>
      <c r="BA19" s="265"/>
    </row>
    <row r="20" spans="1:53" ht="65.25" customHeight="1">
      <c r="A20" s="715" t="s">
        <v>97</v>
      </c>
      <c r="B20" s="301" t="s">
        <v>98</v>
      </c>
      <c r="C20" s="174"/>
      <c r="D20" s="103"/>
      <c r="E20" s="146"/>
      <c r="F20" s="633"/>
      <c r="G20" s="632"/>
      <c r="H20" s="289"/>
      <c r="I20" s="633"/>
      <c r="J20" s="632"/>
      <c r="K20" s="289"/>
      <c r="L20" s="633">
        <v>3</v>
      </c>
      <c r="M20" s="632" t="s">
        <v>74</v>
      </c>
      <c r="N20" s="289"/>
      <c r="O20" s="633">
        <v>3</v>
      </c>
      <c r="P20" s="632" t="s">
        <v>74</v>
      </c>
      <c r="Q20" s="289"/>
      <c r="R20" s="633">
        <v>3</v>
      </c>
      <c r="S20" s="632" t="s">
        <v>74</v>
      </c>
      <c r="T20" s="433"/>
      <c r="U20" s="720"/>
      <c r="V20" s="632"/>
      <c r="W20" s="433"/>
      <c r="X20" s="633">
        <v>3</v>
      </c>
      <c r="Y20" s="632" t="s">
        <v>74</v>
      </c>
      <c r="Z20" s="289"/>
      <c r="AA20" s="633">
        <v>5</v>
      </c>
      <c r="AB20" s="632" t="s">
        <v>74</v>
      </c>
      <c r="AC20" s="289"/>
      <c r="AD20" s="633"/>
      <c r="AE20" s="632"/>
      <c r="AF20" s="108"/>
      <c r="AG20" s="39">
        <v>5</v>
      </c>
      <c r="AH20" s="632" t="s">
        <v>74</v>
      </c>
      <c r="AI20" s="190"/>
      <c r="AJ20" s="39">
        <v>5</v>
      </c>
      <c r="AK20" s="632" t="s">
        <v>74</v>
      </c>
      <c r="AL20" s="190"/>
      <c r="AM20" s="703"/>
      <c r="AN20" s="632"/>
      <c r="AO20" s="289"/>
      <c r="AP20" s="633">
        <v>5</v>
      </c>
      <c r="AQ20" s="632" t="s">
        <v>74</v>
      </c>
      <c r="AR20" s="190"/>
      <c r="AS20" s="703"/>
      <c r="AT20" s="632"/>
      <c r="AU20" s="190"/>
      <c r="AV20" s="703">
        <v>5</v>
      </c>
      <c r="AW20" s="632" t="s">
        <v>74</v>
      </c>
      <c r="AX20" s="289"/>
      <c r="AY20" s="633">
        <v>5</v>
      </c>
      <c r="AZ20" s="632" t="s">
        <v>74</v>
      </c>
      <c r="BA20" s="289"/>
    </row>
    <row r="21" spans="1:53" ht="65.25" customHeight="1">
      <c r="A21" s="715" t="s">
        <v>100</v>
      </c>
      <c r="B21" s="301" t="s">
        <v>101</v>
      </c>
      <c r="C21" s="174">
        <v>4</v>
      </c>
      <c r="D21" s="103" t="s">
        <v>74</v>
      </c>
      <c r="E21" s="146"/>
      <c r="F21" s="633"/>
      <c r="G21" s="632"/>
      <c r="H21" s="289"/>
      <c r="I21" s="633">
        <v>5</v>
      </c>
      <c r="J21" s="632" t="s">
        <v>74</v>
      </c>
      <c r="K21" s="289"/>
      <c r="L21" s="633">
        <v>3</v>
      </c>
      <c r="M21" s="632" t="s">
        <v>73</v>
      </c>
      <c r="N21" s="289"/>
      <c r="O21" s="633">
        <v>3</v>
      </c>
      <c r="P21" s="632" t="s">
        <v>73</v>
      </c>
      <c r="Q21" s="289"/>
      <c r="R21" s="633">
        <v>3</v>
      </c>
      <c r="S21" s="632" t="s">
        <v>73</v>
      </c>
      <c r="T21" s="433"/>
      <c r="U21" s="720"/>
      <c r="V21" s="632"/>
      <c r="W21" s="433"/>
      <c r="X21" s="633">
        <v>3</v>
      </c>
      <c r="Y21" s="632" t="s">
        <v>74</v>
      </c>
      <c r="Z21" s="289"/>
      <c r="AA21" s="633">
        <v>3</v>
      </c>
      <c r="AB21" s="632" t="s">
        <v>74</v>
      </c>
      <c r="AC21" s="289"/>
      <c r="AD21" s="633"/>
      <c r="AE21" s="632"/>
      <c r="AF21" s="108"/>
      <c r="AG21" s="39">
        <v>5</v>
      </c>
      <c r="AH21" s="632" t="s">
        <v>74</v>
      </c>
      <c r="AI21" s="190"/>
      <c r="AJ21" s="39">
        <v>3</v>
      </c>
      <c r="AK21" s="632" t="s">
        <v>74</v>
      </c>
      <c r="AL21" s="190"/>
      <c r="AM21" s="703"/>
      <c r="AN21" s="632"/>
      <c r="AO21" s="289"/>
      <c r="AP21" s="633">
        <v>5</v>
      </c>
      <c r="AQ21" s="632" t="s">
        <v>74</v>
      </c>
      <c r="AR21" s="190"/>
      <c r="AS21" s="703"/>
      <c r="AT21" s="632"/>
      <c r="AU21" s="190"/>
      <c r="AV21" s="703">
        <v>5</v>
      </c>
      <c r="AW21" s="632" t="s">
        <v>74</v>
      </c>
      <c r="AX21" s="289"/>
      <c r="AY21" s="633">
        <v>3</v>
      </c>
      <c r="AZ21" s="632" t="s">
        <v>74</v>
      </c>
      <c r="BA21" s="289"/>
    </row>
    <row r="22" spans="1:53" ht="65.25" customHeight="1">
      <c r="A22" s="715" t="s">
        <v>102</v>
      </c>
      <c r="B22" s="672" t="s">
        <v>103</v>
      </c>
      <c r="C22" s="174"/>
      <c r="D22" s="103"/>
      <c r="E22" s="146"/>
      <c r="F22" s="633"/>
      <c r="G22" s="632"/>
      <c r="H22" s="289"/>
      <c r="I22" s="633">
        <v>2</v>
      </c>
      <c r="J22" s="632" t="s">
        <v>73</v>
      </c>
      <c r="K22" s="289"/>
      <c r="L22" s="633"/>
      <c r="M22" s="632"/>
      <c r="N22" s="289"/>
      <c r="O22" s="633">
        <v>3</v>
      </c>
      <c r="P22" s="632" t="s">
        <v>74</v>
      </c>
      <c r="Q22" s="289"/>
      <c r="R22" s="633">
        <v>3</v>
      </c>
      <c r="S22" s="632" t="s">
        <v>74</v>
      </c>
      <c r="T22" s="433"/>
      <c r="U22" s="720"/>
      <c r="V22" s="632"/>
      <c r="W22" s="433"/>
      <c r="X22" s="633">
        <v>1</v>
      </c>
      <c r="Y22" s="632" t="s">
        <v>73</v>
      </c>
      <c r="Z22" s="289"/>
      <c r="AA22" s="633">
        <v>5</v>
      </c>
      <c r="AB22" s="632" t="s">
        <v>74</v>
      </c>
      <c r="AC22" s="289"/>
      <c r="AD22" s="633"/>
      <c r="AE22" s="632"/>
      <c r="AF22" s="108"/>
      <c r="AG22" s="39">
        <v>5</v>
      </c>
      <c r="AH22" s="632" t="s">
        <v>74</v>
      </c>
      <c r="AI22" s="190"/>
      <c r="AJ22" s="39">
        <v>5</v>
      </c>
      <c r="AK22" s="632" t="s">
        <v>74</v>
      </c>
      <c r="AL22" s="190"/>
      <c r="AM22" s="703"/>
      <c r="AN22" s="632"/>
      <c r="AO22" s="289"/>
      <c r="AP22" s="633">
        <v>3</v>
      </c>
      <c r="AQ22" s="632" t="s">
        <v>73</v>
      </c>
      <c r="AR22" s="190"/>
      <c r="AS22" s="703">
        <v>3</v>
      </c>
      <c r="AT22" s="632" t="s">
        <v>73</v>
      </c>
      <c r="AU22" s="190"/>
      <c r="AV22" s="703">
        <v>3</v>
      </c>
      <c r="AW22" s="632" t="s">
        <v>73</v>
      </c>
      <c r="AX22" s="289"/>
      <c r="AY22" s="633">
        <v>5</v>
      </c>
      <c r="AZ22" s="632" t="s">
        <v>74</v>
      </c>
      <c r="BA22" s="289"/>
    </row>
    <row r="23" spans="1:53" ht="65.25" customHeight="1">
      <c r="A23" s="715" t="s">
        <v>104</v>
      </c>
      <c r="B23" s="672" t="s">
        <v>105</v>
      </c>
      <c r="C23" s="174"/>
      <c r="D23" s="103"/>
      <c r="E23" s="146"/>
      <c r="F23" s="633"/>
      <c r="G23" s="632"/>
      <c r="H23" s="289"/>
      <c r="I23" s="633">
        <v>1</v>
      </c>
      <c r="J23" s="632" t="s">
        <v>73</v>
      </c>
      <c r="K23" s="289"/>
      <c r="L23" s="633"/>
      <c r="M23" s="632"/>
      <c r="N23" s="289"/>
      <c r="O23" s="633"/>
      <c r="P23" s="632"/>
      <c r="Q23" s="289"/>
      <c r="R23" s="633">
        <v>2</v>
      </c>
      <c r="S23" s="632" t="s">
        <v>73</v>
      </c>
      <c r="T23" s="433"/>
      <c r="U23" s="720"/>
      <c r="V23" s="632"/>
      <c r="W23" s="433"/>
      <c r="X23" s="633">
        <v>3</v>
      </c>
      <c r="Y23" s="632" t="s">
        <v>74</v>
      </c>
      <c r="Z23" s="289"/>
      <c r="AA23" s="633">
        <v>5</v>
      </c>
      <c r="AB23" s="632" t="s">
        <v>74</v>
      </c>
      <c r="AC23" s="289"/>
      <c r="AD23" s="633"/>
      <c r="AE23" s="632"/>
      <c r="AF23" s="108"/>
      <c r="AG23" s="39">
        <v>5</v>
      </c>
      <c r="AH23" s="632" t="s">
        <v>74</v>
      </c>
      <c r="AI23" s="190"/>
      <c r="AJ23" s="39">
        <v>3</v>
      </c>
      <c r="AK23" s="632" t="s">
        <v>74</v>
      </c>
      <c r="AL23" s="190"/>
      <c r="AM23" s="703">
        <v>3</v>
      </c>
      <c r="AN23" s="632" t="s">
        <v>74</v>
      </c>
      <c r="AO23" s="289"/>
      <c r="AP23" s="633">
        <v>5</v>
      </c>
      <c r="AQ23" s="632" t="s">
        <v>74</v>
      </c>
      <c r="AR23" s="190"/>
      <c r="AS23" s="703"/>
      <c r="AT23" s="632"/>
      <c r="AU23" s="190"/>
      <c r="AV23" s="703">
        <v>5</v>
      </c>
      <c r="AW23" s="632" t="s">
        <v>74</v>
      </c>
      <c r="AX23" s="289"/>
      <c r="AY23" s="633">
        <v>5</v>
      </c>
      <c r="AZ23" s="632" t="s">
        <v>74</v>
      </c>
      <c r="BA23" s="289"/>
    </row>
    <row r="24" spans="1:53" ht="65.25" customHeight="1">
      <c r="A24" s="715" t="s">
        <v>106</v>
      </c>
      <c r="B24" s="672" t="s">
        <v>107</v>
      </c>
      <c r="C24" s="174"/>
      <c r="D24" s="103"/>
      <c r="E24" s="146"/>
      <c r="F24" s="633"/>
      <c r="G24" s="632"/>
      <c r="H24" s="289"/>
      <c r="I24" s="633">
        <v>1</v>
      </c>
      <c r="J24" s="632" t="s">
        <v>73</v>
      </c>
      <c r="K24" s="289"/>
      <c r="L24" s="633"/>
      <c r="M24" s="632"/>
      <c r="N24" s="289"/>
      <c r="O24" s="633"/>
      <c r="P24" s="632"/>
      <c r="Q24" s="289"/>
      <c r="R24" s="633"/>
      <c r="S24" s="632"/>
      <c r="T24" s="433"/>
      <c r="U24" s="720"/>
      <c r="V24" s="632"/>
      <c r="W24" s="433"/>
      <c r="X24" s="633">
        <v>1</v>
      </c>
      <c r="Y24" s="632" t="s">
        <v>73</v>
      </c>
      <c r="Z24" s="289"/>
      <c r="AA24" s="633">
        <v>4</v>
      </c>
      <c r="AB24" s="632" t="s">
        <v>74</v>
      </c>
      <c r="AC24" s="289"/>
      <c r="AD24" s="633"/>
      <c r="AE24" s="632"/>
      <c r="AF24" s="108"/>
      <c r="AG24" s="39">
        <v>5</v>
      </c>
      <c r="AH24" s="632" t="s">
        <v>74</v>
      </c>
      <c r="AI24" s="190"/>
      <c r="AJ24" s="39">
        <v>3</v>
      </c>
      <c r="AK24" s="632" t="s">
        <v>74</v>
      </c>
      <c r="AL24" s="190"/>
      <c r="AM24" s="703">
        <v>5</v>
      </c>
      <c r="AN24" s="632" t="s">
        <v>74</v>
      </c>
      <c r="AO24" s="289"/>
      <c r="AP24" s="633">
        <v>3</v>
      </c>
      <c r="AQ24" s="632" t="s">
        <v>73</v>
      </c>
      <c r="AR24" s="190"/>
      <c r="AS24" s="703"/>
      <c r="AT24" s="632"/>
      <c r="AU24" s="190"/>
      <c r="AV24" s="703">
        <v>3</v>
      </c>
      <c r="AW24" s="632" t="s">
        <v>73</v>
      </c>
      <c r="AX24" s="289"/>
      <c r="AY24" s="633">
        <v>5</v>
      </c>
      <c r="AZ24" s="632" t="s">
        <v>74</v>
      </c>
      <c r="BA24" s="289"/>
    </row>
    <row r="25" spans="1:53" ht="65.25" customHeight="1">
      <c r="A25" s="715" t="s">
        <v>108</v>
      </c>
      <c r="B25" s="672" t="s">
        <v>109</v>
      </c>
      <c r="C25" s="174"/>
      <c r="D25" s="103"/>
      <c r="E25" s="146"/>
      <c r="F25" s="633"/>
      <c r="G25" s="632"/>
      <c r="H25" s="289"/>
      <c r="I25" s="633">
        <v>3</v>
      </c>
      <c r="J25" s="632" t="s">
        <v>74</v>
      </c>
      <c r="K25" s="289"/>
      <c r="L25" s="633">
        <v>3</v>
      </c>
      <c r="M25" s="632" t="s">
        <v>73</v>
      </c>
      <c r="N25" s="289"/>
      <c r="O25" s="633"/>
      <c r="P25" s="632"/>
      <c r="Q25" s="289"/>
      <c r="R25" s="633"/>
      <c r="S25" s="632"/>
      <c r="T25" s="433"/>
      <c r="U25" s="720">
        <v>3</v>
      </c>
      <c r="V25" s="632" t="s">
        <v>74</v>
      </c>
      <c r="W25" s="433"/>
      <c r="X25" s="633">
        <v>1</v>
      </c>
      <c r="Y25" s="632" t="s">
        <v>73</v>
      </c>
      <c r="Z25" s="289"/>
      <c r="AA25" s="633">
        <v>4</v>
      </c>
      <c r="AB25" s="632" t="s">
        <v>74</v>
      </c>
      <c r="AC25" s="289"/>
      <c r="AD25" s="633"/>
      <c r="AE25" s="632"/>
      <c r="AF25" s="108"/>
      <c r="AG25" s="39">
        <v>5</v>
      </c>
      <c r="AH25" s="632" t="s">
        <v>74</v>
      </c>
      <c r="AI25" s="190"/>
      <c r="AJ25" s="39">
        <v>3</v>
      </c>
      <c r="AK25" s="632" t="s">
        <v>73</v>
      </c>
      <c r="AL25" s="190"/>
      <c r="AM25" s="703"/>
      <c r="AN25" s="632"/>
      <c r="AO25" s="289"/>
      <c r="AP25" s="633">
        <v>5</v>
      </c>
      <c r="AQ25" s="632" t="s">
        <v>74</v>
      </c>
      <c r="AR25" s="190"/>
      <c r="AS25" s="703"/>
      <c r="AT25" s="632"/>
      <c r="AU25" s="190"/>
      <c r="AV25" s="703">
        <v>5</v>
      </c>
      <c r="AW25" s="632" t="s">
        <v>74</v>
      </c>
      <c r="AX25" s="289"/>
      <c r="AY25" s="633">
        <v>3</v>
      </c>
      <c r="AZ25" t="s">
        <v>74</v>
      </c>
      <c r="BA25" s="632"/>
    </row>
    <row r="26" spans="1:53" ht="12">
      <c r="A26" s="307"/>
      <c r="B26" s="43" t="s">
        <v>110</v>
      </c>
      <c r="C26" s="199"/>
      <c r="D26" s="344"/>
      <c r="E26" s="253"/>
      <c r="F26" s="136"/>
      <c r="G26" s="161"/>
      <c r="H26" s="265"/>
      <c r="I26" s="136"/>
      <c r="J26" s="161"/>
      <c r="K26" s="265"/>
      <c r="L26" s="136"/>
      <c r="M26" s="161"/>
      <c r="N26" s="265"/>
      <c r="O26" s="136"/>
      <c r="P26" s="161"/>
      <c r="Q26" s="265"/>
      <c r="R26" s="136"/>
      <c r="S26" s="161"/>
      <c r="T26" s="514"/>
      <c r="U26" s="533"/>
      <c r="V26" s="161"/>
      <c r="W26" s="514"/>
      <c r="X26" s="136"/>
      <c r="Y26" s="161"/>
      <c r="Z26" s="265"/>
      <c r="AA26" s="136"/>
      <c r="AB26" s="161"/>
      <c r="AC26" s="265"/>
      <c r="AD26" s="136"/>
      <c r="AE26" s="161"/>
      <c r="AF26" s="185"/>
      <c r="AG26" s="150"/>
      <c r="AH26" s="161"/>
      <c r="AI26" s="335"/>
      <c r="AJ26" s="150"/>
      <c r="AK26" s="161"/>
      <c r="AL26" s="335"/>
      <c r="AM26" s="150"/>
      <c r="AN26" s="161"/>
      <c r="AO26" s="265"/>
      <c r="AP26" s="136"/>
      <c r="AQ26" s="161"/>
      <c r="AR26" s="335"/>
      <c r="AS26" s="150"/>
      <c r="AT26" s="161"/>
      <c r="AU26" s="335"/>
      <c r="AV26" s="150"/>
      <c r="AW26" s="161"/>
      <c r="AX26" s="265"/>
      <c r="AY26" s="136"/>
      <c r="AZ26" s="161"/>
      <c r="BA26" s="265"/>
    </row>
    <row r="27" spans="1:53" ht="65.25" customHeight="1">
      <c r="A27" s="715" t="s">
        <v>111</v>
      </c>
      <c r="B27" s="96" t="s">
        <v>112</v>
      </c>
      <c r="C27" s="174"/>
      <c r="D27" s="103"/>
      <c r="E27" s="146"/>
      <c r="F27" s="633"/>
      <c r="G27" s="632"/>
      <c r="H27" s="289"/>
      <c r="I27" s="633">
        <v>3</v>
      </c>
      <c r="J27" s="632" t="s">
        <v>74</v>
      </c>
      <c r="K27" s="289"/>
      <c r="L27" s="633">
        <v>1</v>
      </c>
      <c r="M27" s="632" t="s">
        <v>73</v>
      </c>
      <c r="N27" s="289"/>
      <c r="O27" s="633"/>
      <c r="P27" s="632"/>
      <c r="Q27" s="289"/>
      <c r="R27" s="633"/>
      <c r="S27" s="632"/>
      <c r="T27" s="433"/>
      <c r="U27" s="720"/>
      <c r="V27" s="632"/>
      <c r="W27" s="433"/>
      <c r="X27" s="633">
        <v>1</v>
      </c>
      <c r="Y27" s="632" t="s">
        <v>73</v>
      </c>
      <c r="Z27" s="289"/>
      <c r="AA27" s="633">
        <v>2</v>
      </c>
      <c r="AB27" s="632" t="s">
        <v>73</v>
      </c>
      <c r="AC27" s="289"/>
      <c r="AD27" s="633"/>
      <c r="AE27" s="632"/>
      <c r="AF27" s="108"/>
      <c r="AG27" s="39">
        <v>5</v>
      </c>
      <c r="AH27" s="632" t="s">
        <v>74</v>
      </c>
      <c r="AI27" s="190"/>
      <c r="AJ27" s="703">
        <v>3</v>
      </c>
      <c r="AK27" s="632" t="s">
        <v>73</v>
      </c>
      <c r="AL27" s="190"/>
      <c r="AM27" s="703"/>
      <c r="AN27" s="632"/>
      <c r="AO27" s="289"/>
      <c r="AP27" s="633">
        <v>3</v>
      </c>
      <c r="AQ27" s="632" t="s">
        <v>73</v>
      </c>
      <c r="AR27" s="190"/>
      <c r="AS27" s="703"/>
      <c r="AT27" s="632"/>
      <c r="AU27" s="190"/>
      <c r="AV27" s="703">
        <v>3</v>
      </c>
      <c r="AW27" s="632" t="s">
        <v>73</v>
      </c>
      <c r="AX27" s="289"/>
      <c r="AY27" s="633">
        <v>3</v>
      </c>
      <c r="AZ27" s="632" t="s">
        <v>74</v>
      </c>
      <c r="BA27" s="289"/>
    </row>
    <row r="28" spans="1:53" ht="65.25" customHeight="1">
      <c r="A28" s="715" t="s">
        <v>113</v>
      </c>
      <c r="B28" s="301" t="s">
        <v>114</v>
      </c>
      <c r="C28" s="174"/>
      <c r="D28" s="103"/>
      <c r="E28" s="146"/>
      <c r="F28" s="633"/>
      <c r="G28" s="632"/>
      <c r="H28" s="289"/>
      <c r="I28" s="633">
        <v>1</v>
      </c>
      <c r="J28" s="632" t="s">
        <v>73</v>
      </c>
      <c r="K28" s="289"/>
      <c r="L28" s="633">
        <v>3</v>
      </c>
      <c r="M28" s="632" t="s">
        <v>73</v>
      </c>
      <c r="N28" s="289"/>
      <c r="O28" s="633"/>
      <c r="P28" s="632"/>
      <c r="Q28" s="289"/>
      <c r="R28" s="633">
        <v>2</v>
      </c>
      <c r="S28" s="632" t="s">
        <v>73</v>
      </c>
      <c r="T28" s="433"/>
      <c r="U28" s="720"/>
      <c r="V28" s="632"/>
      <c r="W28" s="433"/>
      <c r="X28" s="633">
        <v>1</v>
      </c>
      <c r="Y28" s="632" t="s">
        <v>73</v>
      </c>
      <c r="Z28" s="289"/>
      <c r="AA28" s="633">
        <v>3</v>
      </c>
      <c r="AB28" s="632" t="s">
        <v>73</v>
      </c>
      <c r="AC28" s="289"/>
      <c r="AD28" s="633"/>
      <c r="AE28" s="632"/>
      <c r="AF28" s="108"/>
      <c r="AG28" s="39">
        <v>5</v>
      </c>
      <c r="AH28" s="632" t="s">
        <v>74</v>
      </c>
      <c r="AI28" s="190"/>
      <c r="AJ28" s="39">
        <v>3</v>
      </c>
      <c r="AK28" s="632" t="s">
        <v>73</v>
      </c>
      <c r="AL28" s="190"/>
      <c r="AM28" s="703">
        <v>3</v>
      </c>
      <c r="AN28" s="632" t="s">
        <v>74</v>
      </c>
      <c r="AO28" s="289"/>
      <c r="AP28" s="633"/>
      <c r="AQ28" s="632"/>
      <c r="AR28" s="190"/>
      <c r="AS28" s="703"/>
      <c r="AT28" s="632"/>
      <c r="AU28" s="190"/>
      <c r="AV28" s="703"/>
      <c r="AW28" s="632"/>
      <c r="AX28" s="289"/>
      <c r="AY28" s="633">
        <v>3</v>
      </c>
      <c r="AZ28" s="632" t="s">
        <v>74</v>
      </c>
      <c r="BA28" s="289"/>
    </row>
    <row r="29" spans="1:53" ht="65.25" customHeight="1">
      <c r="A29" s="715" t="s">
        <v>115</v>
      </c>
      <c r="B29" s="672" t="s">
        <v>116</v>
      </c>
      <c r="C29" s="174"/>
      <c r="D29" s="103"/>
      <c r="E29" s="146"/>
      <c r="F29" s="633"/>
      <c r="G29" s="632"/>
      <c r="H29" s="289"/>
      <c r="I29" s="633"/>
      <c r="J29" s="632"/>
      <c r="K29" s="289"/>
      <c r="L29" s="633">
        <v>5</v>
      </c>
      <c r="M29" s="632" t="s">
        <v>74</v>
      </c>
      <c r="N29" s="289"/>
      <c r="O29" s="633"/>
      <c r="P29" s="632"/>
      <c r="Q29" s="289"/>
      <c r="R29" s="633"/>
      <c r="S29" s="632"/>
      <c r="T29" s="433"/>
      <c r="U29" s="720"/>
      <c r="V29" s="632"/>
      <c r="W29" s="433"/>
      <c r="X29" s="633">
        <v>1</v>
      </c>
      <c r="Y29" s="632" t="s">
        <v>73</v>
      </c>
      <c r="Z29" s="289"/>
      <c r="AA29" s="633">
        <v>5</v>
      </c>
      <c r="AB29" s="632" t="s">
        <v>74</v>
      </c>
      <c r="AC29" s="289"/>
      <c r="AD29" s="633"/>
      <c r="AE29" s="632"/>
      <c r="AF29" s="108"/>
      <c r="AG29" s="39">
        <v>5</v>
      </c>
      <c r="AH29" s="632" t="s">
        <v>74</v>
      </c>
      <c r="AI29" s="190"/>
      <c r="AJ29" s="39">
        <v>3</v>
      </c>
      <c r="AK29" s="632" t="s">
        <v>74</v>
      </c>
      <c r="AL29" s="190"/>
      <c r="AM29" s="703"/>
      <c r="AN29" s="632"/>
      <c r="AO29" s="289"/>
      <c r="AP29" s="633">
        <v>5</v>
      </c>
      <c r="AQ29" s="632" t="s">
        <v>74</v>
      </c>
      <c r="AR29" s="190"/>
      <c r="AS29" s="703"/>
      <c r="AT29" s="632"/>
      <c r="AU29" s="190"/>
      <c r="AV29" s="703">
        <v>5</v>
      </c>
      <c r="AW29" s="632" t="s">
        <v>74</v>
      </c>
      <c r="AX29" s="289"/>
      <c r="AY29" s="633">
        <v>5</v>
      </c>
      <c r="AZ29" s="632" t="s">
        <v>74</v>
      </c>
      <c r="BA29" s="289"/>
    </row>
    <row r="30" spans="1:53" ht="65.25" customHeight="1">
      <c r="A30" s="715" t="s">
        <v>117</v>
      </c>
      <c r="B30" s="301" t="s">
        <v>118</v>
      </c>
      <c r="C30" s="174"/>
      <c r="D30" s="103"/>
      <c r="E30" s="146"/>
      <c r="F30" s="633"/>
      <c r="G30" s="632"/>
      <c r="H30" s="289"/>
      <c r="I30" s="633"/>
      <c r="J30" s="632"/>
      <c r="K30" s="289"/>
      <c r="L30" s="633"/>
      <c r="M30" s="632"/>
      <c r="N30" s="289"/>
      <c r="O30" s="633"/>
      <c r="P30" s="632"/>
      <c r="Q30" s="289"/>
      <c r="R30" s="633"/>
      <c r="S30" s="632"/>
      <c r="T30" s="433"/>
      <c r="U30" s="720"/>
      <c r="V30" s="632"/>
      <c r="W30" s="433"/>
      <c r="X30" s="633">
        <v>1</v>
      </c>
      <c r="Y30" s="632" t="s">
        <v>73</v>
      </c>
      <c r="Z30" s="289"/>
      <c r="AA30" s="633"/>
      <c r="AB30" s="632"/>
      <c r="AC30" s="289"/>
      <c r="AD30" s="633"/>
      <c r="AE30" s="632"/>
      <c r="AF30" s="108"/>
      <c r="AG30" s="39">
        <v>5</v>
      </c>
      <c r="AH30" s="632" t="s">
        <v>74</v>
      </c>
      <c r="AI30" s="190"/>
      <c r="AJ30" s="39">
        <v>3</v>
      </c>
      <c r="AK30" s="632" t="s">
        <v>74</v>
      </c>
      <c r="AL30" s="190"/>
      <c r="AM30" s="703"/>
      <c r="AN30" s="632"/>
      <c r="AO30" s="289"/>
      <c r="AP30" s="633">
        <v>3</v>
      </c>
      <c r="AQ30" s="632" t="s">
        <v>74</v>
      </c>
      <c r="AR30" s="190"/>
      <c r="AS30" s="703"/>
      <c r="AT30" s="632"/>
      <c r="AU30" s="190"/>
      <c r="AV30" s="703">
        <v>3</v>
      </c>
      <c r="AW30" s="632" t="s">
        <v>74</v>
      </c>
      <c r="AX30" s="289"/>
      <c r="AY30" s="633">
        <v>5</v>
      </c>
      <c r="AZ30" s="632" t="s">
        <v>74</v>
      </c>
      <c r="BA30" s="289"/>
    </row>
    <row r="31" spans="1:53" ht="65.25" customHeight="1">
      <c r="A31" s="715" t="s">
        <v>119</v>
      </c>
      <c r="B31" s="301" t="s">
        <v>314</v>
      </c>
      <c r="C31" s="174"/>
      <c r="D31" s="103"/>
      <c r="E31" s="146"/>
      <c r="F31" s="633"/>
      <c r="G31" s="632"/>
      <c r="H31" s="289"/>
      <c r="I31" s="633"/>
      <c r="J31" s="632"/>
      <c r="K31" s="289"/>
      <c r="L31" s="633">
        <v>3</v>
      </c>
      <c r="M31" s="632" t="s">
        <v>74</v>
      </c>
      <c r="N31" s="289"/>
      <c r="O31" s="633"/>
      <c r="P31" s="632"/>
      <c r="Q31" s="289"/>
      <c r="R31" s="633">
        <v>3</v>
      </c>
      <c r="S31" s="632" t="s">
        <v>74</v>
      </c>
      <c r="T31" s="433"/>
      <c r="U31" s="720"/>
      <c r="V31" s="632"/>
      <c r="W31" s="433"/>
      <c r="X31" s="633">
        <v>1</v>
      </c>
      <c r="Y31" s="632" t="s">
        <v>73</v>
      </c>
      <c r="Z31" s="289"/>
      <c r="AA31" s="633">
        <v>4</v>
      </c>
      <c r="AB31" s="632" t="s">
        <v>73</v>
      </c>
      <c r="AC31" s="289"/>
      <c r="AD31" s="633"/>
      <c r="AE31" s="632"/>
      <c r="AF31" s="108"/>
      <c r="AG31" s="39">
        <v>3</v>
      </c>
      <c r="AH31" s="632" t="s">
        <v>73</v>
      </c>
      <c r="AI31" s="190"/>
      <c r="AJ31" s="39"/>
      <c r="AK31" s="632"/>
      <c r="AL31" s="190"/>
      <c r="AM31" s="703"/>
      <c r="AN31" s="632"/>
      <c r="AO31" s="289"/>
      <c r="AP31" s="633">
        <v>3</v>
      </c>
      <c r="AQ31" s="632" t="s">
        <v>74</v>
      </c>
      <c r="AR31" s="190"/>
      <c r="AS31" s="703"/>
      <c r="AT31" s="632"/>
      <c r="AU31" s="190"/>
      <c r="AV31" s="703">
        <v>3</v>
      </c>
      <c r="AW31" s="632" t="s">
        <v>74</v>
      </c>
      <c r="AX31" s="289"/>
      <c r="AY31" s="633">
        <v>1</v>
      </c>
      <c r="AZ31" s="632" t="s">
        <v>73</v>
      </c>
      <c r="BA31" s="289"/>
    </row>
    <row r="32" spans="1:53" ht="65.25" customHeight="1">
      <c r="A32" s="715" t="s">
        <v>121</v>
      </c>
      <c r="B32" s="301" t="s">
        <v>122</v>
      </c>
      <c r="C32" s="174"/>
      <c r="D32" s="103"/>
      <c r="E32" s="146"/>
      <c r="F32" s="633"/>
      <c r="G32" s="632"/>
      <c r="H32" s="289"/>
      <c r="I32" s="633"/>
      <c r="J32" s="632"/>
      <c r="K32" s="289"/>
      <c r="L32" s="633">
        <v>5</v>
      </c>
      <c r="M32" s="632" t="s">
        <v>74</v>
      </c>
      <c r="N32" s="289"/>
      <c r="O32" s="633"/>
      <c r="P32" s="632"/>
      <c r="Q32" s="289"/>
      <c r="R32" s="633"/>
      <c r="S32" s="632"/>
      <c r="T32" s="433"/>
      <c r="U32" s="720"/>
      <c r="V32" s="632"/>
      <c r="W32" s="433"/>
      <c r="X32" s="633"/>
      <c r="Y32" s="632"/>
      <c r="Z32" s="289"/>
      <c r="AA32" s="633">
        <v>3</v>
      </c>
      <c r="AB32" s="632" t="s">
        <v>73</v>
      </c>
      <c r="AC32" s="289"/>
      <c r="AD32" s="633"/>
      <c r="AE32" s="632"/>
      <c r="AF32" s="108"/>
      <c r="AG32" s="39">
        <v>5</v>
      </c>
      <c r="AH32" s="632" t="s">
        <v>74</v>
      </c>
      <c r="AI32" s="190"/>
      <c r="AJ32" s="39">
        <v>3</v>
      </c>
      <c r="AK32" s="632" t="s">
        <v>74</v>
      </c>
      <c r="AL32" s="190"/>
      <c r="AM32" s="703"/>
      <c r="AN32" s="632"/>
      <c r="AO32" s="289"/>
      <c r="AP32" s="633">
        <v>3</v>
      </c>
      <c r="AQ32" s="632" t="s">
        <v>73</v>
      </c>
      <c r="AR32" s="190"/>
      <c r="AS32" s="703"/>
      <c r="AT32" s="632"/>
      <c r="AU32" s="190"/>
      <c r="AV32" s="703">
        <v>5</v>
      </c>
      <c r="AW32" s="632" t="s">
        <v>74</v>
      </c>
      <c r="AX32" s="289"/>
      <c r="AY32" s="633">
        <v>1</v>
      </c>
      <c r="AZ32" s="632" t="s">
        <v>73</v>
      </c>
      <c r="BA32" s="289"/>
    </row>
    <row r="33" spans="1:53" ht="65.25" customHeight="1">
      <c r="A33" s="715" t="s">
        <v>123</v>
      </c>
      <c r="B33" s="672" t="s">
        <v>124</v>
      </c>
      <c r="C33" s="174"/>
      <c r="D33" s="103"/>
      <c r="E33" s="146"/>
      <c r="F33" s="633"/>
      <c r="G33" s="632"/>
      <c r="H33" s="289"/>
      <c r="I33" s="633"/>
      <c r="J33" s="632"/>
      <c r="K33" s="289"/>
      <c r="L33" s="633"/>
      <c r="M33" s="632"/>
      <c r="N33" s="289"/>
      <c r="O33" s="633"/>
      <c r="P33" s="632"/>
      <c r="Q33" s="289"/>
      <c r="R33" s="633">
        <v>3</v>
      </c>
      <c r="S33" s="632" t="s">
        <v>74</v>
      </c>
      <c r="T33" s="433"/>
      <c r="U33" s="720"/>
      <c r="V33" s="632"/>
      <c r="W33" s="433"/>
      <c r="X33" s="633">
        <v>1</v>
      </c>
      <c r="Y33" s="632" t="s">
        <v>73</v>
      </c>
      <c r="Z33" s="289"/>
      <c r="AA33" s="633">
        <v>5</v>
      </c>
      <c r="AB33" s="632" t="s">
        <v>74</v>
      </c>
      <c r="AC33" s="289"/>
      <c r="AD33" s="633"/>
      <c r="AE33" s="632"/>
      <c r="AF33" s="108"/>
      <c r="AG33" s="39">
        <v>5</v>
      </c>
      <c r="AH33" s="632" t="s">
        <v>74</v>
      </c>
      <c r="AI33" s="190"/>
      <c r="AJ33" s="39">
        <v>3</v>
      </c>
      <c r="AK33" s="632" t="s">
        <v>74</v>
      </c>
      <c r="AL33" s="190"/>
      <c r="AM33" s="703"/>
      <c r="AN33" s="632"/>
      <c r="AO33" s="289"/>
      <c r="AP33" s="633">
        <v>3</v>
      </c>
      <c r="AQ33" s="632" t="s">
        <v>73</v>
      </c>
      <c r="AR33" s="190"/>
      <c r="AS33" s="703"/>
      <c r="AT33" s="632"/>
      <c r="AU33" s="190"/>
      <c r="AV33" s="703">
        <v>3</v>
      </c>
      <c r="AW33" s="632" t="s">
        <v>73</v>
      </c>
      <c r="AX33" s="289"/>
      <c r="AY33" s="633">
        <v>5</v>
      </c>
      <c r="AZ33" s="632" t="s">
        <v>74</v>
      </c>
      <c r="BA33" s="289"/>
    </row>
    <row r="34" spans="1:53" ht="65.25" customHeight="1">
      <c r="A34" s="715" t="s">
        <v>125</v>
      </c>
      <c r="B34" s="672" t="s">
        <v>126</v>
      </c>
      <c r="C34" s="174"/>
      <c r="D34" s="103"/>
      <c r="E34" s="146"/>
      <c r="F34" s="633"/>
      <c r="G34" s="632"/>
      <c r="H34" s="289"/>
      <c r="I34" s="633"/>
      <c r="J34" s="632"/>
      <c r="K34" s="289"/>
      <c r="L34" s="633"/>
      <c r="M34" s="632"/>
      <c r="N34" s="289"/>
      <c r="O34" s="633"/>
      <c r="P34" s="632"/>
      <c r="Q34" s="289"/>
      <c r="R34" s="633">
        <v>3</v>
      </c>
      <c r="S34" s="632" t="s">
        <v>74</v>
      </c>
      <c r="T34" s="433"/>
      <c r="U34" s="720"/>
      <c r="V34" s="632"/>
      <c r="W34" s="433"/>
      <c r="X34" s="633"/>
      <c r="Y34" s="632"/>
      <c r="Z34" s="289"/>
      <c r="AA34" s="633">
        <v>5</v>
      </c>
      <c r="AB34" s="632" t="s">
        <v>74</v>
      </c>
      <c r="AC34" s="289"/>
      <c r="AD34" s="633"/>
      <c r="AE34" s="632"/>
      <c r="AF34" s="108"/>
      <c r="AG34" s="39">
        <v>5</v>
      </c>
      <c r="AH34" s="632" t="s">
        <v>74</v>
      </c>
      <c r="AI34" s="190"/>
      <c r="AJ34" s="39">
        <v>3</v>
      </c>
      <c r="AK34" s="632" t="s">
        <v>74</v>
      </c>
      <c r="AL34" s="190"/>
      <c r="AM34" s="703">
        <v>3</v>
      </c>
      <c r="AN34" s="632" t="s">
        <v>74</v>
      </c>
      <c r="AO34" s="289"/>
      <c r="AP34" s="633">
        <v>3</v>
      </c>
      <c r="AQ34" s="632" t="s">
        <v>73</v>
      </c>
      <c r="AR34" s="190"/>
      <c r="AS34" s="703"/>
      <c r="AT34" s="632"/>
      <c r="AU34" s="190"/>
      <c r="AV34" s="703">
        <v>3</v>
      </c>
      <c r="AW34" s="632" t="s">
        <v>74</v>
      </c>
      <c r="AX34" s="289"/>
      <c r="AY34" s="633">
        <v>5</v>
      </c>
      <c r="AZ34" s="632" t="s">
        <v>74</v>
      </c>
      <c r="BA34" s="190"/>
    </row>
    <row r="35" spans="1:53" ht="65.25" customHeight="1">
      <c r="A35" s="715" t="s">
        <v>127</v>
      </c>
      <c r="B35" s="672" t="s">
        <v>128</v>
      </c>
      <c r="C35" s="174"/>
      <c r="D35" s="103"/>
      <c r="E35" s="146"/>
      <c r="F35" s="633"/>
      <c r="G35" s="632"/>
      <c r="H35" s="289"/>
      <c r="I35" s="633"/>
      <c r="J35" s="632"/>
      <c r="K35" s="289"/>
      <c r="L35" s="633"/>
      <c r="M35" s="632"/>
      <c r="N35" s="289"/>
      <c r="O35" s="633"/>
      <c r="P35" s="632"/>
      <c r="Q35" s="289"/>
      <c r="R35" s="633">
        <v>3</v>
      </c>
      <c r="S35" s="632" t="s">
        <v>74</v>
      </c>
      <c r="T35" s="433"/>
      <c r="U35" s="720"/>
      <c r="V35" s="632"/>
      <c r="W35" s="433"/>
      <c r="X35" s="633"/>
      <c r="Y35" s="632"/>
      <c r="Z35" s="289"/>
      <c r="AA35" s="633">
        <v>5</v>
      </c>
      <c r="AB35" s="632" t="s">
        <v>74</v>
      </c>
      <c r="AC35" s="289"/>
      <c r="AD35" s="633"/>
      <c r="AE35" s="632"/>
      <c r="AF35" s="108"/>
      <c r="AG35" s="39">
        <v>5</v>
      </c>
      <c r="AH35" s="632" t="s">
        <v>74</v>
      </c>
      <c r="AI35" s="190"/>
      <c r="AJ35" s="39">
        <v>3</v>
      </c>
      <c r="AK35" s="632" t="s">
        <v>73</v>
      </c>
      <c r="AL35" s="190"/>
      <c r="AM35" s="703">
        <v>3</v>
      </c>
      <c r="AN35" s="632" t="s">
        <v>74</v>
      </c>
      <c r="AO35" s="289"/>
      <c r="AP35" s="633">
        <v>3</v>
      </c>
      <c r="AQ35" s="632" t="s">
        <v>73</v>
      </c>
      <c r="AR35" s="190"/>
      <c r="AS35" s="703"/>
      <c r="AT35" s="632"/>
      <c r="AU35" s="190"/>
      <c r="AV35" s="703">
        <v>3</v>
      </c>
      <c r="AW35" s="632" t="s">
        <v>74</v>
      </c>
      <c r="AX35" s="289"/>
      <c r="AY35" s="633">
        <v>5</v>
      </c>
      <c r="AZ35" s="632" t="s">
        <v>74</v>
      </c>
      <c r="BA35" s="190"/>
    </row>
    <row r="36" spans="1:53" ht="12">
      <c r="A36" s="68"/>
      <c r="B36" s="442" t="s">
        <v>129</v>
      </c>
      <c r="C36" s="344"/>
      <c r="D36" s="344"/>
      <c r="E36" s="253"/>
      <c r="F36" s="136"/>
      <c r="G36" s="161"/>
      <c r="H36" s="265"/>
      <c r="I36" s="136"/>
      <c r="J36" s="161"/>
      <c r="K36" s="265"/>
      <c r="L36" s="136"/>
      <c r="M36" s="161"/>
      <c r="N36" s="265"/>
      <c r="O36" s="136"/>
      <c r="P36" s="161"/>
      <c r="Q36" s="265"/>
      <c r="R36" s="136"/>
      <c r="S36" s="161"/>
      <c r="T36" s="514"/>
      <c r="U36" s="533"/>
      <c r="V36" s="161"/>
      <c r="W36" s="514"/>
      <c r="X36" s="136"/>
      <c r="Y36" s="161"/>
      <c r="Z36" s="265"/>
      <c r="AA36" s="136"/>
      <c r="AB36" s="161"/>
      <c r="AC36" s="265"/>
      <c r="AD36" s="136"/>
      <c r="AE36" s="161"/>
      <c r="AF36" s="185"/>
      <c r="AG36" s="150"/>
      <c r="AH36" s="161"/>
      <c r="AI36" s="335"/>
      <c r="AJ36" s="150"/>
      <c r="AK36" s="161"/>
      <c r="AL36" s="335"/>
      <c r="AM36" s="150"/>
      <c r="AN36" s="161"/>
      <c r="AO36" s="265"/>
      <c r="AP36" s="136"/>
      <c r="AQ36" s="161"/>
      <c r="AR36" s="335"/>
      <c r="AS36" s="150"/>
      <c r="AT36" s="161"/>
      <c r="AU36" s="335"/>
      <c r="AV36" s="150"/>
      <c r="AW36" s="161"/>
      <c r="AX36" s="265"/>
      <c r="AY36" s="136"/>
      <c r="AZ36" s="161"/>
      <c r="BA36" s="265"/>
    </row>
    <row r="37" spans="1:53" ht="65.25" customHeight="1">
      <c r="A37" s="715" t="s">
        <v>130</v>
      </c>
      <c r="B37" s="672" t="s">
        <v>131</v>
      </c>
      <c r="C37" s="174"/>
      <c r="D37" s="103"/>
      <c r="E37" s="146"/>
      <c r="F37" s="633"/>
      <c r="G37" s="632"/>
      <c r="H37" s="289"/>
      <c r="I37" s="633"/>
      <c r="J37" s="632"/>
      <c r="K37" s="289"/>
      <c r="L37" s="633"/>
      <c r="M37" s="632"/>
      <c r="N37" s="289"/>
      <c r="O37" s="633"/>
      <c r="P37" s="632"/>
      <c r="Q37" s="289"/>
      <c r="R37" s="633"/>
      <c r="S37" s="632"/>
      <c r="T37" s="433"/>
      <c r="U37" s="720"/>
      <c r="V37" s="632"/>
      <c r="W37" s="433"/>
      <c r="X37" s="633"/>
      <c r="Y37" s="632"/>
      <c r="Z37" s="289"/>
      <c r="AA37" s="633">
        <v>4</v>
      </c>
      <c r="AB37" s="632" t="s">
        <v>74</v>
      </c>
      <c r="AC37" s="289"/>
      <c r="AD37" s="633"/>
      <c r="AE37" s="632"/>
      <c r="AF37" s="108"/>
      <c r="AG37" s="39">
        <v>5</v>
      </c>
      <c r="AH37" s="632" t="s">
        <v>74</v>
      </c>
      <c r="AI37" s="190"/>
      <c r="AJ37" s="39">
        <v>2</v>
      </c>
      <c r="AK37" s="632" t="s">
        <v>73</v>
      </c>
      <c r="AL37" s="190"/>
      <c r="AM37" s="703"/>
      <c r="AN37" s="632"/>
      <c r="AO37" s="289"/>
      <c r="AP37" s="633">
        <v>3</v>
      </c>
      <c r="AQ37" s="632" t="s">
        <v>74</v>
      </c>
      <c r="AR37" s="190"/>
      <c r="AS37" s="703"/>
      <c r="AT37" s="632"/>
      <c r="AU37" s="190"/>
      <c r="AV37" s="703">
        <v>5</v>
      </c>
      <c r="AW37" s="632" t="s">
        <v>74</v>
      </c>
      <c r="AX37" s="289"/>
      <c r="AY37" s="633">
        <v>4</v>
      </c>
      <c r="AZ37" s="632" t="s">
        <v>74</v>
      </c>
      <c r="BA37" s="289"/>
    </row>
    <row r="38" spans="1:53" ht="65.25" customHeight="1">
      <c r="A38" s="55" t="s">
        <v>132</v>
      </c>
      <c r="B38" s="672" t="s">
        <v>133</v>
      </c>
      <c r="C38" s="480"/>
      <c r="D38" s="486"/>
      <c r="E38" s="669"/>
      <c r="F38" s="112"/>
      <c r="G38" s="134"/>
      <c r="H38" s="12"/>
      <c r="I38" s="112"/>
      <c r="J38" s="134"/>
      <c r="K38" s="12"/>
      <c r="L38" s="112">
        <v>3</v>
      </c>
      <c r="M38" s="134" t="s">
        <v>74</v>
      </c>
      <c r="N38" s="12"/>
      <c r="O38" s="112"/>
      <c r="P38" s="134"/>
      <c r="Q38" s="12"/>
      <c r="R38" s="112"/>
      <c r="S38" s="134"/>
      <c r="T38" s="591"/>
      <c r="U38" s="508"/>
      <c r="V38" s="134"/>
      <c r="W38" s="591"/>
      <c r="X38" s="112"/>
      <c r="Y38" s="134"/>
      <c r="Z38" s="12"/>
      <c r="AA38" s="112">
        <v>4</v>
      </c>
      <c r="AB38" s="134" t="s">
        <v>74</v>
      </c>
      <c r="AC38" s="12"/>
      <c r="AD38" s="112"/>
      <c r="AE38" s="134"/>
      <c r="AF38" s="348"/>
      <c r="AG38" s="407">
        <v>5</v>
      </c>
      <c r="AH38" s="134" t="s">
        <v>74</v>
      </c>
      <c r="AI38" s="324"/>
      <c r="AJ38" s="407"/>
      <c r="AK38" s="134"/>
      <c r="AL38" s="324"/>
      <c r="AM38" s="166"/>
      <c r="AN38" s="134"/>
      <c r="AO38" s="12"/>
      <c r="AP38" s="112">
        <v>3</v>
      </c>
      <c r="AQ38" s="134" t="s">
        <v>73</v>
      </c>
      <c r="AR38" s="324"/>
      <c r="AS38" s="166"/>
      <c r="AT38" s="134"/>
      <c r="AU38" s="324"/>
      <c r="AV38" s="166">
        <v>3</v>
      </c>
      <c r="AW38" s="134" t="s">
        <v>74</v>
      </c>
      <c r="AX38" s="12"/>
      <c r="AY38" s="112">
        <v>5</v>
      </c>
      <c r="AZ38" s="134" t="s">
        <v>74</v>
      </c>
      <c r="BA38" s="12"/>
    </row>
    <row r="39" spans="1:53" ht="65.25" customHeight="1">
      <c r="A39" s="482" t="s">
        <v>134</v>
      </c>
      <c r="B39" s="672" t="s">
        <v>135</v>
      </c>
      <c r="C39" s="608"/>
      <c r="D39" s="616"/>
      <c r="E39" s="263"/>
      <c r="F39" s="722"/>
      <c r="G39" s="584"/>
      <c r="H39" s="421"/>
      <c r="I39" s="722"/>
      <c r="J39" s="584"/>
      <c r="K39" s="421"/>
      <c r="L39" s="722">
        <v>5</v>
      </c>
      <c r="M39" s="584" t="s">
        <v>73</v>
      </c>
      <c r="N39" s="421"/>
      <c r="O39" s="722"/>
      <c r="P39" s="584"/>
      <c r="Q39" s="421"/>
      <c r="R39" s="722">
        <v>3</v>
      </c>
      <c r="S39" s="584" t="s">
        <v>74</v>
      </c>
      <c r="T39" s="141"/>
      <c r="U39" s="274"/>
      <c r="V39" s="584"/>
      <c r="W39" s="141"/>
      <c r="X39" s="722"/>
      <c r="Y39" s="584"/>
      <c r="Z39" s="421"/>
      <c r="AA39" s="722">
        <v>3</v>
      </c>
      <c r="AB39" s="584" t="s">
        <v>73</v>
      </c>
      <c r="AC39" s="421"/>
      <c r="AD39" s="722"/>
      <c r="AE39" s="584"/>
      <c r="AF39" s="88"/>
      <c r="AG39" s="432">
        <v>5</v>
      </c>
      <c r="AH39" s="584" t="s">
        <v>74</v>
      </c>
      <c r="AI39" s="214"/>
      <c r="AJ39" s="432"/>
      <c r="AK39" s="584"/>
      <c r="AL39" s="214"/>
      <c r="AM39" s="666"/>
      <c r="AN39" s="584"/>
      <c r="AO39" s="421"/>
      <c r="AP39" s="722">
        <v>1</v>
      </c>
      <c r="AQ39" s="584" t="s">
        <v>73</v>
      </c>
      <c r="AR39" s="214"/>
      <c r="AS39" s="666"/>
      <c r="AT39" s="584"/>
      <c r="AU39" s="214"/>
      <c r="AV39" s="666">
        <v>1</v>
      </c>
      <c r="AW39" s="584" t="s">
        <v>73</v>
      </c>
      <c r="AX39" s="421"/>
      <c r="AY39" s="722">
        <v>5</v>
      </c>
      <c r="AZ39" s="584" t="s">
        <v>74</v>
      </c>
      <c r="BA39" s="421"/>
    </row>
    <row r="40" spans="1:53" ht="65.25" customHeight="1">
      <c r="A40" s="715" t="s">
        <v>136</v>
      </c>
      <c r="B40" s="672" t="s">
        <v>137</v>
      </c>
      <c r="C40" s="174"/>
      <c r="D40" s="103"/>
      <c r="E40" s="146"/>
      <c r="F40" s="633"/>
      <c r="G40" s="632"/>
      <c r="H40" s="289"/>
      <c r="I40" s="633"/>
      <c r="J40" s="632"/>
      <c r="K40" s="289"/>
      <c r="L40" s="633"/>
      <c r="M40" s="632"/>
      <c r="N40" s="289"/>
      <c r="O40" s="633"/>
      <c r="P40" s="632"/>
      <c r="Q40" s="289"/>
      <c r="R40" s="633">
        <v>2</v>
      </c>
      <c r="S40" s="632" t="s">
        <v>73</v>
      </c>
      <c r="T40" s="433"/>
      <c r="U40" s="720"/>
      <c r="V40" s="632"/>
      <c r="W40" s="433"/>
      <c r="X40" s="633"/>
      <c r="Y40" s="632"/>
      <c r="Z40" s="289"/>
      <c r="AA40" s="633"/>
      <c r="AB40" s="632"/>
      <c r="AC40" s="289"/>
      <c r="AD40" s="633"/>
      <c r="AE40" s="632"/>
      <c r="AF40" s="108"/>
      <c r="AG40" s="39">
        <v>4</v>
      </c>
      <c r="AH40" s="632" t="s">
        <v>74</v>
      </c>
      <c r="AI40" s="190"/>
      <c r="AJ40" s="39"/>
      <c r="AK40" s="632"/>
      <c r="AL40" s="190"/>
      <c r="AM40" s="703"/>
      <c r="AN40" s="632"/>
      <c r="AO40" s="289"/>
      <c r="AP40" s="633">
        <v>1</v>
      </c>
      <c r="AQ40" s="632" t="s">
        <v>73</v>
      </c>
      <c r="AR40" s="190"/>
      <c r="AS40" s="703"/>
      <c r="AT40" s="632"/>
      <c r="AU40" s="190"/>
      <c r="AV40" s="703">
        <v>1</v>
      </c>
      <c r="AW40" s="632" t="s">
        <v>73</v>
      </c>
      <c r="AX40" s="289"/>
      <c r="AY40" s="633">
        <v>5</v>
      </c>
      <c r="AZ40" s="632" t="s">
        <v>74</v>
      </c>
      <c r="BA40" s="289"/>
    </row>
    <row r="41" spans="1:53" ht="65.25" customHeight="1">
      <c r="A41" s="715" t="s">
        <v>138</v>
      </c>
      <c r="B41" s="672" t="s">
        <v>139</v>
      </c>
      <c r="C41" s="174"/>
      <c r="D41" s="103"/>
      <c r="E41" s="146"/>
      <c r="F41" s="633"/>
      <c r="G41" s="632"/>
      <c r="H41" s="289"/>
      <c r="I41" s="633"/>
      <c r="J41" s="632"/>
      <c r="K41" s="289"/>
      <c r="L41" s="633"/>
      <c r="M41" s="632"/>
      <c r="N41" s="289"/>
      <c r="O41" s="633"/>
      <c r="P41" s="632"/>
      <c r="Q41" s="289"/>
      <c r="R41" s="633">
        <v>3</v>
      </c>
      <c r="S41" s="632" t="s">
        <v>73</v>
      </c>
      <c r="T41" s="433"/>
      <c r="U41" s="720"/>
      <c r="V41" s="632"/>
      <c r="W41" s="433"/>
      <c r="X41" s="633"/>
      <c r="Y41" s="632"/>
      <c r="Z41" s="289"/>
      <c r="AA41" s="633">
        <v>2</v>
      </c>
      <c r="AB41" s="632" t="s">
        <v>73</v>
      </c>
      <c r="AC41" s="289"/>
      <c r="AD41" s="633"/>
      <c r="AE41" s="632"/>
      <c r="AF41" s="108"/>
      <c r="AG41" s="39">
        <v>5</v>
      </c>
      <c r="AH41" s="632" t="s">
        <v>74</v>
      </c>
      <c r="AI41" s="190"/>
      <c r="AJ41" s="39"/>
      <c r="AK41" s="632"/>
      <c r="AL41" s="190"/>
      <c r="AM41" s="703"/>
      <c r="AN41" s="632"/>
      <c r="AO41" s="289"/>
      <c r="AP41" s="633"/>
      <c r="AQ41" s="632"/>
      <c r="AR41" s="190"/>
      <c r="AS41" s="703"/>
      <c r="AT41" s="632"/>
      <c r="AU41" s="190"/>
      <c r="AV41" s="703"/>
      <c r="AW41" s="632"/>
      <c r="AX41" s="289"/>
      <c r="AY41" s="633">
        <v>5</v>
      </c>
      <c r="AZ41" s="632" t="s">
        <v>74</v>
      </c>
      <c r="BA41" s="289"/>
    </row>
    <row r="42" spans="1:53" ht="12">
      <c r="A42" s="68"/>
      <c r="B42" s="442" t="s">
        <v>140</v>
      </c>
      <c r="C42" s="344"/>
      <c r="D42" s="344"/>
      <c r="E42" s="253"/>
      <c r="F42" s="136"/>
      <c r="G42" s="161"/>
      <c r="H42" s="265"/>
      <c r="I42" s="136"/>
      <c r="J42" s="161"/>
      <c r="K42" s="265"/>
      <c r="L42" s="136"/>
      <c r="M42" s="161"/>
      <c r="N42" s="265"/>
      <c r="O42" s="136"/>
      <c r="P42" s="161"/>
      <c r="Q42" s="265"/>
      <c r="R42" s="136"/>
      <c r="S42" s="161"/>
      <c r="T42" s="514"/>
      <c r="U42" s="533"/>
      <c r="V42" s="161"/>
      <c r="W42" s="514"/>
      <c r="X42" s="136"/>
      <c r="Y42" s="161"/>
      <c r="Z42" s="265"/>
      <c r="AA42" s="136"/>
      <c r="AB42" s="161"/>
      <c r="AC42" s="265"/>
      <c r="AD42" s="136"/>
      <c r="AE42" s="161"/>
      <c r="AF42" s="185"/>
      <c r="AG42" s="150"/>
      <c r="AH42" s="161"/>
      <c r="AI42" s="335"/>
      <c r="AJ42" s="150"/>
      <c r="AK42" s="161"/>
      <c r="AL42" s="335"/>
      <c r="AM42" s="150"/>
      <c r="AN42" s="161"/>
      <c r="AO42" s="265"/>
      <c r="AP42" s="136"/>
      <c r="AQ42" s="161"/>
      <c r="AR42" s="335"/>
      <c r="AS42" s="150"/>
      <c r="AT42" s="161"/>
      <c r="AU42" s="335"/>
      <c r="AV42" s="150"/>
      <c r="AW42" s="161"/>
      <c r="AX42" s="265"/>
      <c r="AY42" s="136"/>
      <c r="AZ42" s="161"/>
      <c r="BA42" s="265"/>
    </row>
    <row r="43" spans="1:53" ht="65.25" customHeight="1">
      <c r="A43" s="715" t="s">
        <v>141</v>
      </c>
      <c r="B43" s="672" t="s">
        <v>142</v>
      </c>
      <c r="C43" s="174"/>
      <c r="D43" s="103"/>
      <c r="E43" s="146"/>
      <c r="F43" s="633"/>
      <c r="G43" s="632"/>
      <c r="H43" s="289"/>
      <c r="I43" s="633">
        <v>2</v>
      </c>
      <c r="J43" s="632" t="s">
        <v>73</v>
      </c>
      <c r="K43" s="289"/>
      <c r="L43" s="633">
        <v>3</v>
      </c>
      <c r="M43" s="632" t="s">
        <v>73</v>
      </c>
      <c r="N43" s="289"/>
      <c r="O43" s="633">
        <v>3</v>
      </c>
      <c r="P43" s="632" t="s">
        <v>73</v>
      </c>
      <c r="Q43" s="289"/>
      <c r="R43" s="633">
        <v>4</v>
      </c>
      <c r="S43" s="632" t="s">
        <v>74</v>
      </c>
      <c r="T43" s="433"/>
      <c r="U43" s="720"/>
      <c r="V43" s="632"/>
      <c r="W43" s="433"/>
      <c r="X43" s="633"/>
      <c r="Y43" s="632"/>
      <c r="Z43" s="289"/>
      <c r="AA43" s="633">
        <v>2</v>
      </c>
      <c r="AB43" s="632" t="s">
        <v>73</v>
      </c>
      <c r="AC43" s="289"/>
      <c r="AD43" s="633">
        <v>2</v>
      </c>
      <c r="AE43" s="632" t="s">
        <v>73</v>
      </c>
      <c r="AF43" s="108"/>
      <c r="AG43" s="39">
        <v>5</v>
      </c>
      <c r="AH43" s="632" t="s">
        <v>74</v>
      </c>
      <c r="AI43" s="190"/>
      <c r="AJ43" s="39">
        <v>3</v>
      </c>
      <c r="AK43" s="632" t="s">
        <v>73</v>
      </c>
      <c r="AL43" s="190"/>
      <c r="AM43" s="703"/>
      <c r="AN43" s="632"/>
      <c r="AO43" s="289"/>
      <c r="AP43" s="633"/>
      <c r="AQ43" s="632"/>
      <c r="AR43" s="190"/>
      <c r="AS43" s="703">
        <v>3</v>
      </c>
      <c r="AT43" s="632" t="s">
        <v>73</v>
      </c>
      <c r="AU43" s="190"/>
      <c r="AV43" s="703">
        <v>3</v>
      </c>
      <c r="AW43" s="632" t="s">
        <v>73</v>
      </c>
      <c r="AX43" s="289"/>
      <c r="AY43" s="633">
        <v>5</v>
      </c>
      <c r="AZ43" s="632" t="s">
        <v>74</v>
      </c>
      <c r="BA43" s="289"/>
    </row>
    <row r="44" spans="1:53" ht="65.25" customHeight="1">
      <c r="A44" s="715" t="s">
        <v>143</v>
      </c>
      <c r="B44" s="672" t="s">
        <v>144</v>
      </c>
      <c r="C44" s="174"/>
      <c r="D44" s="103"/>
      <c r="E44" s="146"/>
      <c r="F44" s="633"/>
      <c r="G44" s="632"/>
      <c r="H44" s="289"/>
      <c r="I44" s="633">
        <v>1</v>
      </c>
      <c r="J44" s="632" t="s">
        <v>73</v>
      </c>
      <c r="K44" s="289"/>
      <c r="L44" s="633">
        <v>3</v>
      </c>
      <c r="M44" s="632" t="s">
        <v>73</v>
      </c>
      <c r="N44" s="289"/>
      <c r="O44" s="633">
        <v>4</v>
      </c>
      <c r="P44" s="632" t="s">
        <v>73</v>
      </c>
      <c r="Q44" s="289"/>
      <c r="R44" s="633">
        <v>2</v>
      </c>
      <c r="S44" s="632" t="s">
        <v>73</v>
      </c>
      <c r="T44" s="433"/>
      <c r="U44" s="720"/>
      <c r="V44" s="632"/>
      <c r="W44" s="433"/>
      <c r="X44" s="633">
        <v>3</v>
      </c>
      <c r="Y44" s="632" t="s">
        <v>73</v>
      </c>
      <c r="Z44" s="289"/>
      <c r="AA44" s="633">
        <v>2</v>
      </c>
      <c r="AB44" s="632" t="s">
        <v>73</v>
      </c>
      <c r="AC44" s="289"/>
      <c r="AD44" s="633">
        <v>4</v>
      </c>
      <c r="AE44" s="632" t="s">
        <v>73</v>
      </c>
      <c r="AF44" s="108"/>
      <c r="AG44" s="39">
        <v>5</v>
      </c>
      <c r="AH44" s="632" t="s">
        <v>74</v>
      </c>
      <c r="AI44" s="190"/>
      <c r="AJ44" s="39">
        <v>5</v>
      </c>
      <c r="AK44" s="632" t="s">
        <v>73</v>
      </c>
      <c r="AL44" s="190"/>
      <c r="AM44" s="703"/>
      <c r="AN44" s="632"/>
      <c r="AO44" s="289"/>
      <c r="AP44" s="633">
        <v>1</v>
      </c>
      <c r="AQ44" s="632" t="s">
        <v>73</v>
      </c>
      <c r="AR44" s="190"/>
      <c r="AS44" s="703">
        <v>1</v>
      </c>
      <c r="AT44" s="632" t="s">
        <v>73</v>
      </c>
      <c r="AU44" s="190"/>
      <c r="AV44" s="703">
        <v>3</v>
      </c>
      <c r="AW44" s="632" t="s">
        <v>73</v>
      </c>
      <c r="AX44" s="289"/>
      <c r="AY44" s="633">
        <v>5</v>
      </c>
      <c r="AZ44" s="632" t="s">
        <v>74</v>
      </c>
      <c r="BA44" s="289"/>
    </row>
    <row r="45" spans="1:53" ht="65.25" customHeight="1">
      <c r="A45" s="715" t="s">
        <v>145</v>
      </c>
      <c r="B45" s="672" t="s">
        <v>146</v>
      </c>
      <c r="C45" s="174"/>
      <c r="D45" s="103"/>
      <c r="E45" s="146"/>
      <c r="F45" s="633"/>
      <c r="G45" s="632"/>
      <c r="H45" s="289"/>
      <c r="I45" s="633"/>
      <c r="J45" s="632"/>
      <c r="K45" s="289"/>
      <c r="L45" s="633">
        <v>3</v>
      </c>
      <c r="M45" s="632" t="s">
        <v>74</v>
      </c>
      <c r="N45" s="289"/>
      <c r="O45" s="633"/>
      <c r="P45" s="632"/>
      <c r="Q45" s="289"/>
      <c r="R45" s="633">
        <v>2</v>
      </c>
      <c r="S45" s="632" t="s">
        <v>73</v>
      </c>
      <c r="T45" s="433"/>
      <c r="U45" s="720"/>
      <c r="V45" s="632"/>
      <c r="W45" s="433"/>
      <c r="X45" s="633">
        <v>4</v>
      </c>
      <c r="Y45" s="632" t="s">
        <v>74</v>
      </c>
      <c r="Z45" s="289"/>
      <c r="AA45" s="633">
        <v>3</v>
      </c>
      <c r="AB45" s="632" t="s">
        <v>74</v>
      </c>
      <c r="AC45" s="289"/>
      <c r="AD45" s="633"/>
      <c r="AE45" s="632"/>
      <c r="AF45" s="108"/>
      <c r="AG45" s="39">
        <v>5</v>
      </c>
      <c r="AH45" s="632" t="s">
        <v>74</v>
      </c>
      <c r="AI45" s="190"/>
      <c r="AJ45" s="39">
        <v>5</v>
      </c>
      <c r="AK45" s="632" t="s">
        <v>73</v>
      </c>
      <c r="AL45" s="190"/>
      <c r="AM45" s="703">
        <v>3</v>
      </c>
      <c r="AN45" s="632" t="s">
        <v>74</v>
      </c>
      <c r="AO45" s="289"/>
      <c r="AP45" s="633">
        <v>1</v>
      </c>
      <c r="AQ45" s="632" t="s">
        <v>73</v>
      </c>
      <c r="AR45" s="190"/>
      <c r="AS45" s="703">
        <v>1</v>
      </c>
      <c r="AT45" s="632" t="s">
        <v>73</v>
      </c>
      <c r="AU45" s="190"/>
      <c r="AV45" s="703">
        <v>3</v>
      </c>
      <c r="AW45" s="632" t="s">
        <v>73</v>
      </c>
      <c r="AX45" s="289"/>
      <c r="AY45" s="633">
        <v>5</v>
      </c>
      <c r="AZ45" s="632" t="s">
        <v>74</v>
      </c>
      <c r="BA45" s="289"/>
    </row>
    <row r="46" spans="1:53" ht="65.25" customHeight="1">
      <c r="A46" s="715" t="s">
        <v>147</v>
      </c>
      <c r="B46" s="672" t="s">
        <v>148</v>
      </c>
      <c r="C46" s="174"/>
      <c r="D46" s="103"/>
      <c r="E46" s="146"/>
      <c r="F46" s="633"/>
      <c r="G46" s="632"/>
      <c r="H46" s="289"/>
      <c r="I46" s="633"/>
      <c r="J46" s="632"/>
      <c r="K46" s="289"/>
      <c r="L46" s="633"/>
      <c r="M46" s="632"/>
      <c r="N46" s="289"/>
      <c r="O46" s="633">
        <v>3</v>
      </c>
      <c r="P46" s="632" t="s">
        <v>73</v>
      </c>
      <c r="Q46" s="289"/>
      <c r="R46" s="633">
        <v>2</v>
      </c>
      <c r="S46" s="632" t="s">
        <v>73</v>
      </c>
      <c r="T46" s="433"/>
      <c r="U46" s="720"/>
      <c r="V46" s="632"/>
      <c r="W46" s="433"/>
      <c r="X46" s="633"/>
      <c r="Y46" s="632"/>
      <c r="Z46" s="289"/>
      <c r="AA46" s="633">
        <v>3</v>
      </c>
      <c r="AB46" s="632" t="s">
        <v>74</v>
      </c>
      <c r="AC46" s="289"/>
      <c r="AD46" s="633"/>
      <c r="AE46" s="632"/>
      <c r="AF46" s="108"/>
      <c r="AG46" s="39">
        <v>5</v>
      </c>
      <c r="AH46" s="632" t="s">
        <v>74</v>
      </c>
      <c r="AI46" s="190"/>
      <c r="AJ46" s="39"/>
      <c r="AK46" s="632"/>
      <c r="AL46" s="190"/>
      <c r="AM46" s="703"/>
      <c r="AN46" s="632"/>
      <c r="AO46" s="289"/>
      <c r="AP46" s="633">
        <v>1</v>
      </c>
      <c r="AQ46" s="632" t="s">
        <v>73</v>
      </c>
      <c r="AR46" s="190"/>
      <c r="AS46" s="703"/>
      <c r="AT46" s="632"/>
      <c r="AU46" s="190"/>
      <c r="AV46" s="703">
        <v>3</v>
      </c>
      <c r="AW46" s="632" t="s">
        <v>73</v>
      </c>
      <c r="AX46" s="289"/>
      <c r="AY46" s="633">
        <v>5</v>
      </c>
      <c r="AZ46" s="632" t="s">
        <v>73</v>
      </c>
      <c r="BA46" s="289"/>
    </row>
    <row r="47" spans="1:53" ht="12">
      <c r="A47" s="68"/>
      <c r="B47" s="450" t="s">
        <v>149</v>
      </c>
      <c r="C47" s="340"/>
      <c r="D47" s="47"/>
      <c r="E47" s="384"/>
      <c r="F47" s="79"/>
      <c r="G47" s="2"/>
      <c r="H47" s="110"/>
      <c r="I47" s="79"/>
      <c r="J47" s="2"/>
      <c r="K47" s="110"/>
      <c r="L47" s="79"/>
      <c r="M47" s="2"/>
      <c r="N47" s="110"/>
      <c r="O47" s="79"/>
      <c r="P47" s="2"/>
      <c r="Q47" s="110"/>
      <c r="R47" s="79"/>
      <c r="S47" s="2"/>
      <c r="T47" s="556"/>
      <c r="U47" s="386"/>
      <c r="V47" s="2"/>
      <c r="W47" s="556"/>
      <c r="X47" s="79"/>
      <c r="Y47" s="2"/>
      <c r="Z47" s="110"/>
      <c r="AA47" s="79"/>
      <c r="AB47" s="2"/>
      <c r="AC47" s="110"/>
      <c r="AD47" s="79"/>
      <c r="AE47" s="2"/>
      <c r="AF47" s="122"/>
      <c r="AG47" s="682"/>
      <c r="AH47" s="2"/>
      <c r="AI47" s="220"/>
      <c r="AJ47" s="682"/>
      <c r="AK47" s="2"/>
      <c r="AL47" s="220"/>
      <c r="AM47" s="682"/>
      <c r="AN47" s="2"/>
      <c r="AO47" s="110"/>
      <c r="AP47" s="79"/>
      <c r="AQ47" s="2"/>
      <c r="AR47" s="220"/>
      <c r="AS47" s="682"/>
      <c r="AT47" s="2"/>
      <c r="AU47" s="220"/>
      <c r="AV47" s="682"/>
      <c r="AW47" s="2"/>
      <c r="AX47" s="110"/>
      <c r="AY47" s="79"/>
      <c r="AZ47" s="2"/>
      <c r="BA47" s="110"/>
    </row>
    <row r="48" spans="1:53" ht="12">
      <c r="A48" s="68"/>
      <c r="B48" s="664" t="s">
        <v>150</v>
      </c>
      <c r="C48" s="235"/>
      <c r="D48" s="392"/>
      <c r="E48" s="675"/>
      <c r="F48" s="365"/>
      <c r="G48" s="643"/>
      <c r="H48" s="454"/>
      <c r="I48" s="365"/>
      <c r="J48" s="643"/>
      <c r="K48" s="454"/>
      <c r="L48" s="365"/>
      <c r="M48" s="643"/>
      <c r="N48" s="454"/>
      <c r="O48" s="365"/>
      <c r="P48" s="643"/>
      <c r="Q48" s="454"/>
      <c r="R48" s="365"/>
      <c r="S48" s="643"/>
      <c r="T48" s="358"/>
      <c r="U48" s="181"/>
      <c r="V48" s="643"/>
      <c r="W48" s="358"/>
      <c r="X48" s="365"/>
      <c r="Y48" s="643"/>
      <c r="Z48" s="454"/>
      <c r="AA48" s="365"/>
      <c r="AB48" s="643"/>
      <c r="AC48" s="454"/>
      <c r="AD48" s="365"/>
      <c r="AE48" s="643"/>
      <c r="AF48" s="512"/>
      <c r="AG48" s="49"/>
      <c r="AH48" s="643"/>
      <c r="AI48" s="526"/>
      <c r="AJ48" s="49"/>
      <c r="AK48" s="643"/>
      <c r="AL48" s="526"/>
      <c r="AM48" s="49"/>
      <c r="AN48" s="643"/>
      <c r="AO48" s="454"/>
      <c r="AP48" s="365"/>
      <c r="AQ48" s="643"/>
      <c r="AR48" s="526"/>
      <c r="AS48" s="49"/>
      <c r="AT48" s="643"/>
      <c r="AU48" s="526"/>
      <c r="AV48" s="49"/>
      <c r="AW48" s="643"/>
      <c r="AX48" s="454"/>
      <c r="AY48" s="365"/>
      <c r="AZ48" s="643"/>
      <c r="BA48" s="454"/>
    </row>
    <row r="49" spans="1:53" ht="65.25" customHeight="1">
      <c r="A49" s="715" t="s">
        <v>151</v>
      </c>
      <c r="B49" s="96" t="s">
        <v>152</v>
      </c>
      <c r="C49" s="174">
        <v>4</v>
      </c>
      <c r="D49" s="103" t="s">
        <v>74</v>
      </c>
      <c r="E49" s="146"/>
      <c r="F49" s="633">
        <v>4</v>
      </c>
      <c r="G49" s="632" t="s">
        <v>74</v>
      </c>
      <c r="H49" s="289"/>
      <c r="I49" s="633">
        <v>4</v>
      </c>
      <c r="J49" s="632" t="s">
        <v>74</v>
      </c>
      <c r="K49" s="289"/>
      <c r="L49" s="633">
        <v>5</v>
      </c>
      <c r="M49" s="632" t="s">
        <v>74</v>
      </c>
      <c r="N49" s="289"/>
      <c r="O49" s="633">
        <v>5</v>
      </c>
      <c r="P49" s="632" t="s">
        <v>74</v>
      </c>
      <c r="Q49" s="289"/>
      <c r="R49" s="633">
        <v>2</v>
      </c>
      <c r="S49" s="632" t="s">
        <v>73</v>
      </c>
      <c r="T49" s="433"/>
      <c r="U49" s="720">
        <v>5</v>
      </c>
      <c r="V49" s="632" t="s">
        <v>74</v>
      </c>
      <c r="W49" s="433"/>
      <c r="X49" s="633">
        <v>5</v>
      </c>
      <c r="Y49" s="632" t="s">
        <v>74</v>
      </c>
      <c r="Z49" s="289"/>
      <c r="AA49" s="633">
        <v>4</v>
      </c>
      <c r="AB49" s="632" t="s">
        <v>74</v>
      </c>
      <c r="AC49" s="289"/>
      <c r="AD49" s="633">
        <v>5</v>
      </c>
      <c r="AE49" s="632" t="s">
        <v>74</v>
      </c>
      <c r="AF49" s="108"/>
      <c r="AG49" s="39">
        <v>5</v>
      </c>
      <c r="AH49" s="632" t="s">
        <v>74</v>
      </c>
      <c r="AI49" s="190"/>
      <c r="AJ49" s="39">
        <v>5</v>
      </c>
      <c r="AK49" s="632" t="s">
        <v>73</v>
      </c>
      <c r="AL49" s="190"/>
      <c r="AM49" s="703">
        <v>5</v>
      </c>
      <c r="AN49" s="632" t="s">
        <v>74</v>
      </c>
      <c r="AO49" s="289"/>
      <c r="AP49" s="633"/>
      <c r="AQ49" s="632"/>
      <c r="AR49" s="190"/>
      <c r="AS49" s="703">
        <v>5</v>
      </c>
      <c r="AT49" s="632" t="s">
        <v>74</v>
      </c>
      <c r="AU49" s="190"/>
      <c r="AV49" s="703">
        <v>5</v>
      </c>
      <c r="AW49" s="632" t="s">
        <v>74</v>
      </c>
      <c r="AX49" s="289"/>
      <c r="AY49" s="633">
        <v>5</v>
      </c>
      <c r="AZ49" s="632" t="s">
        <v>74</v>
      </c>
      <c r="BA49" s="289"/>
    </row>
    <row r="50" spans="1:53" ht="65.25" customHeight="1">
      <c r="A50" s="715" t="s">
        <v>153</v>
      </c>
      <c r="B50" s="96" t="s">
        <v>154</v>
      </c>
      <c r="C50" s="174">
        <v>1</v>
      </c>
      <c r="D50" s="103" t="s">
        <v>73</v>
      </c>
      <c r="E50" s="146"/>
      <c r="F50" s="633"/>
      <c r="G50" s="632"/>
      <c r="H50" s="289"/>
      <c r="I50" s="633">
        <v>3</v>
      </c>
      <c r="J50" s="632" t="s">
        <v>73</v>
      </c>
      <c r="K50" s="289"/>
      <c r="L50" s="633">
        <v>5</v>
      </c>
      <c r="M50" s="632" t="s">
        <v>73</v>
      </c>
      <c r="N50" s="289"/>
      <c r="O50" s="633"/>
      <c r="P50" s="632"/>
      <c r="Q50" s="289"/>
      <c r="R50" s="633">
        <v>1</v>
      </c>
      <c r="S50" s="632" t="s">
        <v>73</v>
      </c>
      <c r="T50" s="433"/>
      <c r="U50" s="720"/>
      <c r="V50" s="632"/>
      <c r="W50" s="433"/>
      <c r="X50" s="633">
        <v>5</v>
      </c>
      <c r="Y50" s="632" t="s">
        <v>74</v>
      </c>
      <c r="Z50" s="289"/>
      <c r="AA50" s="633"/>
      <c r="AB50" s="632"/>
      <c r="AC50" s="289"/>
      <c r="AD50" s="633">
        <v>2</v>
      </c>
      <c r="AE50" s="632" t="s">
        <v>73</v>
      </c>
      <c r="AF50" s="108"/>
      <c r="AG50" s="39">
        <v>5</v>
      </c>
      <c r="AH50" s="632" t="s">
        <v>74</v>
      </c>
      <c r="AI50" s="190"/>
      <c r="AJ50" s="39">
        <v>5</v>
      </c>
      <c r="AK50" s="632" t="s">
        <v>73</v>
      </c>
      <c r="AL50" s="190"/>
      <c r="AM50" s="703">
        <v>5</v>
      </c>
      <c r="AN50" s="632" t="s">
        <v>74</v>
      </c>
      <c r="AO50" s="289"/>
      <c r="AP50" s="633">
        <v>3</v>
      </c>
      <c r="AQ50" s="632" t="s">
        <v>73</v>
      </c>
      <c r="AR50" s="190"/>
      <c r="AS50" s="703">
        <v>3</v>
      </c>
      <c r="AT50" s="632" t="s">
        <v>74</v>
      </c>
      <c r="AU50" s="190"/>
      <c r="AV50" s="703">
        <v>3</v>
      </c>
      <c r="AW50" s="632" t="s">
        <v>74</v>
      </c>
      <c r="AX50" s="289"/>
      <c r="AY50" s="633">
        <v>5</v>
      </c>
      <c r="AZ50" s="632" t="s">
        <v>74</v>
      </c>
      <c r="BA50" s="289"/>
    </row>
    <row r="51" spans="1:53" ht="65.25" customHeight="1">
      <c r="A51" s="715" t="s">
        <v>155</v>
      </c>
      <c r="B51" s="96" t="s">
        <v>156</v>
      </c>
      <c r="C51" s="174">
        <v>1</v>
      </c>
      <c r="D51" s="103" t="s">
        <v>73</v>
      </c>
      <c r="E51" s="146"/>
      <c r="F51" s="633"/>
      <c r="G51" s="632"/>
      <c r="H51" s="289"/>
      <c r="I51" s="633">
        <v>3</v>
      </c>
      <c r="J51" s="632" t="s">
        <v>73</v>
      </c>
      <c r="K51" s="289"/>
      <c r="L51" s="633">
        <v>5</v>
      </c>
      <c r="M51" s="632" t="s">
        <v>73</v>
      </c>
      <c r="N51" s="289"/>
      <c r="O51" s="633"/>
      <c r="P51" s="632"/>
      <c r="Q51" s="289"/>
      <c r="R51" s="633">
        <v>1</v>
      </c>
      <c r="S51" s="632" t="s">
        <v>73</v>
      </c>
      <c r="T51" s="433"/>
      <c r="U51" s="720">
        <v>5</v>
      </c>
      <c r="V51" s="632" t="s">
        <v>74</v>
      </c>
      <c r="W51" s="433"/>
      <c r="X51" s="633">
        <v>5</v>
      </c>
      <c r="Y51" s="632" t="s">
        <v>74</v>
      </c>
      <c r="Z51" s="289"/>
      <c r="AA51" s="633"/>
      <c r="AB51" s="632"/>
      <c r="AC51" s="289"/>
      <c r="AD51" s="633">
        <v>5</v>
      </c>
      <c r="AE51" s="632" t="s">
        <v>74</v>
      </c>
      <c r="AF51" s="108"/>
      <c r="AG51" s="39">
        <v>5</v>
      </c>
      <c r="AH51" s="632" t="s">
        <v>74</v>
      </c>
      <c r="AI51" s="190"/>
      <c r="AJ51" s="39">
        <v>5</v>
      </c>
      <c r="AK51" s="632" t="s">
        <v>74</v>
      </c>
      <c r="AL51" s="190"/>
      <c r="AM51" s="703">
        <v>5</v>
      </c>
      <c r="AN51" s="632" t="s">
        <v>74</v>
      </c>
      <c r="AO51" s="289"/>
      <c r="AP51" s="633"/>
      <c r="AQ51" s="632"/>
      <c r="AR51" s="190"/>
      <c r="AS51" s="703"/>
      <c r="AT51" s="632"/>
      <c r="AU51" s="190"/>
      <c r="AV51" s="703"/>
      <c r="AW51" s="632"/>
      <c r="AX51" s="289"/>
      <c r="AY51" s="633">
        <v>5</v>
      </c>
      <c r="AZ51" s="632" t="s">
        <v>74</v>
      </c>
      <c r="BA51" s="289"/>
    </row>
    <row r="52" spans="1:53" ht="65.25" customHeight="1">
      <c r="A52" s="715" t="s">
        <v>157</v>
      </c>
      <c r="B52" s="96" t="s">
        <v>158</v>
      </c>
      <c r="C52" s="174">
        <v>5</v>
      </c>
      <c r="D52" s="103" t="s">
        <v>74</v>
      </c>
      <c r="E52" s="146"/>
      <c r="F52" s="633">
        <v>5</v>
      </c>
      <c r="G52" s="632" t="s">
        <v>74</v>
      </c>
      <c r="H52" s="289"/>
      <c r="I52" s="633"/>
      <c r="J52" s="632"/>
      <c r="K52" s="289"/>
      <c r="L52" s="633">
        <v>3</v>
      </c>
      <c r="M52" s="632" t="s">
        <v>73</v>
      </c>
      <c r="N52" s="289"/>
      <c r="O52" s="633">
        <v>5</v>
      </c>
      <c r="P52" s="632" t="s">
        <v>74</v>
      </c>
      <c r="Q52" s="289"/>
      <c r="R52" s="633">
        <v>3</v>
      </c>
      <c r="S52" s="632" t="s">
        <v>74</v>
      </c>
      <c r="T52" s="433"/>
      <c r="U52" s="720">
        <v>5</v>
      </c>
      <c r="V52" s="632" t="s">
        <v>74</v>
      </c>
      <c r="W52" s="433"/>
      <c r="X52" s="633">
        <v>5</v>
      </c>
      <c r="Y52" s="632" t="s">
        <v>74</v>
      </c>
      <c r="Z52" s="289"/>
      <c r="AA52" s="633">
        <v>3</v>
      </c>
      <c r="AB52" s="632" t="s">
        <v>73</v>
      </c>
      <c r="AC52" s="289"/>
      <c r="AD52" s="633">
        <v>5</v>
      </c>
      <c r="AE52" s="632" t="s">
        <v>74</v>
      </c>
      <c r="AF52" s="108"/>
      <c r="AG52" s="39">
        <v>5</v>
      </c>
      <c r="AH52" s="632" t="s">
        <v>74</v>
      </c>
      <c r="AI52" s="190"/>
      <c r="AJ52" s="39">
        <v>5</v>
      </c>
      <c r="AK52" s="632" t="s">
        <v>74</v>
      </c>
      <c r="AL52" s="190"/>
      <c r="AM52" s="703"/>
      <c r="AN52" s="632"/>
      <c r="AO52" s="289"/>
      <c r="AP52" s="633"/>
      <c r="AQ52" s="632"/>
      <c r="AR52" s="190"/>
      <c r="AS52" s="703">
        <v>5</v>
      </c>
      <c r="AT52" s="632" t="s">
        <v>74</v>
      </c>
      <c r="AU52" s="190"/>
      <c r="AV52" s="703">
        <v>5</v>
      </c>
      <c r="AW52" s="632" t="s">
        <v>74</v>
      </c>
      <c r="AX52" s="289"/>
      <c r="AY52" s="633">
        <v>5</v>
      </c>
      <c r="AZ52" s="632" t="s">
        <v>74</v>
      </c>
      <c r="BA52" s="289"/>
    </row>
    <row r="53" spans="1:53" ht="65.25" customHeight="1">
      <c r="A53" s="715" t="s">
        <v>159</v>
      </c>
      <c r="B53" s="96" t="s">
        <v>160</v>
      </c>
      <c r="C53" s="174">
        <v>5</v>
      </c>
      <c r="D53" s="103" t="s">
        <v>74</v>
      </c>
      <c r="E53" s="146"/>
      <c r="F53" s="633">
        <v>5</v>
      </c>
      <c r="G53" s="632" t="s">
        <v>74</v>
      </c>
      <c r="H53" s="289"/>
      <c r="I53" s="633"/>
      <c r="J53" s="632"/>
      <c r="K53" s="289"/>
      <c r="L53" s="633">
        <v>5</v>
      </c>
      <c r="M53" s="632" t="s">
        <v>73</v>
      </c>
      <c r="N53" s="289"/>
      <c r="O53" s="633" t="s">
        <v>74</v>
      </c>
      <c r="P53" s="632" t="s">
        <v>74</v>
      </c>
      <c r="Q53" s="289"/>
      <c r="R53" s="633">
        <v>3</v>
      </c>
      <c r="S53" s="632" t="s">
        <v>74</v>
      </c>
      <c r="T53" s="433"/>
      <c r="U53" s="720">
        <v>5</v>
      </c>
      <c r="V53" s="632" t="s">
        <v>74</v>
      </c>
      <c r="W53" s="433"/>
      <c r="X53" s="633">
        <v>3</v>
      </c>
      <c r="Y53" s="632" t="s">
        <v>73</v>
      </c>
      <c r="Z53" s="289"/>
      <c r="AA53" s="633">
        <v>3</v>
      </c>
      <c r="AB53" s="632" t="s">
        <v>73</v>
      </c>
      <c r="AC53" s="289"/>
      <c r="AD53" s="633">
        <v>5</v>
      </c>
      <c r="AE53" s="632" t="s">
        <v>74</v>
      </c>
      <c r="AF53" s="108"/>
      <c r="AG53" s="39">
        <v>5</v>
      </c>
      <c r="AH53" s="632" t="s">
        <v>74</v>
      </c>
      <c r="AI53" s="190"/>
      <c r="AJ53" s="39">
        <v>5</v>
      </c>
      <c r="AK53" s="632" t="s">
        <v>74</v>
      </c>
      <c r="AL53" s="190"/>
      <c r="AM53" s="703"/>
      <c r="AN53" s="632"/>
      <c r="AO53" s="289"/>
      <c r="AP53" s="633"/>
      <c r="AQ53" s="632"/>
      <c r="AR53" s="190"/>
      <c r="AS53" s="703">
        <v>3</v>
      </c>
      <c r="AT53" s="632" t="s">
        <v>73</v>
      </c>
      <c r="AU53" s="190"/>
      <c r="AV53" s="703">
        <v>3</v>
      </c>
      <c r="AW53" s="632" t="s">
        <v>73</v>
      </c>
      <c r="AX53" s="289"/>
      <c r="AY53" s="633">
        <v>5</v>
      </c>
      <c r="AZ53" s="632" t="s">
        <v>74</v>
      </c>
      <c r="BA53" s="289"/>
    </row>
    <row r="54" spans="1:53" ht="65.25" customHeight="1">
      <c r="A54" s="715" t="s">
        <v>161</v>
      </c>
      <c r="B54" s="96" t="s">
        <v>162</v>
      </c>
      <c r="C54" s="174"/>
      <c r="D54" s="103"/>
      <c r="E54" s="146"/>
      <c r="F54" s="633"/>
      <c r="G54" s="632"/>
      <c r="H54" s="289"/>
      <c r="I54" s="633"/>
      <c r="J54" s="632"/>
      <c r="K54" s="289"/>
      <c r="L54" s="633">
        <v>5</v>
      </c>
      <c r="M54" s="632" t="s">
        <v>74</v>
      </c>
      <c r="N54" s="289"/>
      <c r="O54" s="633"/>
      <c r="P54" s="632"/>
      <c r="Q54" s="289"/>
      <c r="R54" s="633"/>
      <c r="S54" s="632"/>
      <c r="T54" s="433"/>
      <c r="U54" s="720">
        <v>5</v>
      </c>
      <c r="V54" s="632" t="s">
        <v>74</v>
      </c>
      <c r="W54" s="433"/>
      <c r="X54" s="633">
        <v>3</v>
      </c>
      <c r="Y54" s="632" t="s">
        <v>73</v>
      </c>
      <c r="Z54" s="289"/>
      <c r="AA54" s="633"/>
      <c r="AB54" s="632"/>
      <c r="AC54" s="289"/>
      <c r="AD54" s="633">
        <v>5</v>
      </c>
      <c r="AE54" s="632" t="s">
        <v>74</v>
      </c>
      <c r="AF54" s="108"/>
      <c r="AG54" s="39">
        <v>5</v>
      </c>
      <c r="AH54" s="632" t="s">
        <v>74</v>
      </c>
      <c r="AI54" s="190"/>
      <c r="AJ54" s="39">
        <v>5</v>
      </c>
      <c r="AK54" s="632" t="s">
        <v>74</v>
      </c>
      <c r="AL54" s="190"/>
      <c r="AM54" s="703"/>
      <c r="AN54" s="632"/>
      <c r="AO54" s="289"/>
      <c r="AP54" s="633">
        <v>5</v>
      </c>
      <c r="AQ54" s="632" t="s">
        <v>74</v>
      </c>
      <c r="AR54" s="190"/>
      <c r="AS54" s="703"/>
      <c r="AT54" s="632"/>
      <c r="AU54" s="190"/>
      <c r="AV54" s="703">
        <v>5</v>
      </c>
      <c r="AW54" s="632" t="s">
        <v>74</v>
      </c>
      <c r="AX54" s="289"/>
      <c r="AY54" s="633">
        <v>5</v>
      </c>
      <c r="AZ54" s="632" t="s">
        <v>74</v>
      </c>
      <c r="BA54" s="289"/>
    </row>
    <row r="55" spans="1:53" ht="65.25" customHeight="1">
      <c r="A55" s="715" t="s">
        <v>163</v>
      </c>
      <c r="B55" s="672" t="s">
        <v>164</v>
      </c>
      <c r="C55" s="174"/>
      <c r="D55" s="103"/>
      <c r="E55" s="146"/>
      <c r="F55" s="633"/>
      <c r="G55" s="632"/>
      <c r="H55" s="289"/>
      <c r="I55" s="633"/>
      <c r="J55" s="632"/>
      <c r="K55" s="289"/>
      <c r="L55" s="633"/>
      <c r="M55" s="632"/>
      <c r="N55" s="289"/>
      <c r="O55" s="633"/>
      <c r="P55" s="632"/>
      <c r="Q55" s="289"/>
      <c r="R55" s="633">
        <v>2</v>
      </c>
      <c r="S55" s="632" t="s">
        <v>73</v>
      </c>
      <c r="T55" s="433"/>
      <c r="U55" s="720">
        <v>5</v>
      </c>
      <c r="V55" s="632" t="s">
        <v>74</v>
      </c>
      <c r="W55" s="433"/>
      <c r="X55" s="633">
        <v>5</v>
      </c>
      <c r="Y55" s="632" t="s">
        <v>74</v>
      </c>
      <c r="Z55" s="289"/>
      <c r="AA55" s="633"/>
      <c r="AB55" s="632"/>
      <c r="AC55" s="289"/>
      <c r="AD55" s="633"/>
      <c r="AE55" s="632"/>
      <c r="AF55" s="108"/>
      <c r="AG55" s="39">
        <v>3</v>
      </c>
      <c r="AH55" s="632" t="s">
        <v>73</v>
      </c>
      <c r="AI55" s="190"/>
      <c r="AJ55" s="39">
        <v>3</v>
      </c>
      <c r="AK55" s="632" t="s">
        <v>73</v>
      </c>
      <c r="AL55" s="190"/>
      <c r="AM55" s="703"/>
      <c r="AN55" s="632"/>
      <c r="AO55" s="289"/>
      <c r="AP55" s="633"/>
      <c r="AQ55" s="632"/>
      <c r="AR55" s="190"/>
      <c r="AS55" s="703"/>
      <c r="AT55" s="632"/>
      <c r="AU55" s="190"/>
      <c r="AV55" s="703"/>
      <c r="AW55" s="632"/>
      <c r="AX55" s="289"/>
      <c r="AY55" s="633">
        <v>3</v>
      </c>
      <c r="AZ55" s="632" t="s">
        <v>73</v>
      </c>
      <c r="BA55" s="289"/>
    </row>
    <row r="56" spans="1:53" ht="12">
      <c r="A56" s="68"/>
      <c r="B56" s="664" t="s">
        <v>165</v>
      </c>
      <c r="C56" s="235"/>
      <c r="D56" s="392"/>
      <c r="E56" s="675"/>
      <c r="F56" s="365"/>
      <c r="G56" s="643"/>
      <c r="H56" s="454"/>
      <c r="I56" s="365"/>
      <c r="J56" s="643"/>
      <c r="K56" s="454"/>
      <c r="L56" s="365"/>
      <c r="M56" s="643"/>
      <c r="N56" s="454"/>
      <c r="O56" s="365"/>
      <c r="P56" s="643"/>
      <c r="Q56" s="454"/>
      <c r="R56" s="365"/>
      <c r="S56" s="643"/>
      <c r="T56" s="358"/>
      <c r="U56" s="181"/>
      <c r="V56" s="643"/>
      <c r="W56" s="358"/>
      <c r="X56" s="365"/>
      <c r="Y56" s="643"/>
      <c r="Z56" s="454"/>
      <c r="AA56" s="365"/>
      <c r="AB56" s="643"/>
      <c r="AC56" s="454"/>
      <c r="AD56" s="365"/>
      <c r="AE56" s="643"/>
      <c r="AF56" s="512"/>
      <c r="AG56" s="49"/>
      <c r="AH56" s="643"/>
      <c r="AI56" s="526"/>
      <c r="AJ56" s="49"/>
      <c r="AK56" s="643"/>
      <c r="AL56" s="526"/>
      <c r="AM56" s="49"/>
      <c r="AN56" s="643"/>
      <c r="AO56" s="454"/>
      <c r="AP56" s="365"/>
      <c r="AQ56" s="643"/>
      <c r="AR56" s="526"/>
      <c r="AS56" s="49"/>
      <c r="AT56" s="643"/>
      <c r="AU56" s="526"/>
      <c r="AV56" s="49"/>
      <c r="AW56" s="643"/>
      <c r="AX56" s="454"/>
      <c r="AY56" s="365"/>
      <c r="AZ56" s="643"/>
      <c r="BA56" s="454"/>
    </row>
    <row r="57" spans="1:53" ht="65.25" customHeight="1">
      <c r="A57" s="715" t="s">
        <v>166</v>
      </c>
      <c r="B57" s="96" t="s">
        <v>167</v>
      </c>
      <c r="C57" s="174">
        <v>5</v>
      </c>
      <c r="D57" s="103" t="s">
        <v>73</v>
      </c>
      <c r="E57" s="146"/>
      <c r="F57" s="633">
        <v>5</v>
      </c>
      <c r="G57" s="632" t="s">
        <v>73</v>
      </c>
      <c r="H57" s="289"/>
      <c r="I57" s="633"/>
      <c r="J57" s="632"/>
      <c r="K57" s="289"/>
      <c r="L57" s="633">
        <v>5</v>
      </c>
      <c r="M57" s="632" t="s">
        <v>73</v>
      </c>
      <c r="N57" s="289"/>
      <c r="O57" s="633">
        <v>5</v>
      </c>
      <c r="P57" s="632" t="s">
        <v>74</v>
      </c>
      <c r="Q57" s="289"/>
      <c r="R57" s="633">
        <v>5</v>
      </c>
      <c r="S57" s="632" t="s">
        <v>74</v>
      </c>
      <c r="T57" s="433"/>
      <c r="U57" s="720">
        <v>5</v>
      </c>
      <c r="V57" s="632" t="s">
        <v>74</v>
      </c>
      <c r="W57" s="433"/>
      <c r="X57" s="633">
        <v>3</v>
      </c>
      <c r="Y57" s="632" t="s">
        <v>73</v>
      </c>
      <c r="Z57" s="289"/>
      <c r="AA57" s="633">
        <v>3</v>
      </c>
      <c r="AB57" s="632" t="s">
        <v>74</v>
      </c>
      <c r="AC57" s="289"/>
      <c r="AD57" s="633">
        <v>5</v>
      </c>
      <c r="AE57" s="632" t="s">
        <v>74</v>
      </c>
      <c r="AF57" s="108"/>
      <c r="AG57" s="39">
        <v>5</v>
      </c>
      <c r="AH57" s="632" t="s">
        <v>74</v>
      </c>
      <c r="AI57" s="190"/>
      <c r="AJ57" s="39">
        <v>5</v>
      </c>
      <c r="AK57" s="632" t="s">
        <v>74</v>
      </c>
      <c r="AL57" s="190"/>
      <c r="AM57" s="703">
        <v>3</v>
      </c>
      <c r="AN57" s="632" t="s">
        <v>74</v>
      </c>
      <c r="AO57" s="289"/>
      <c r="AP57" s="633"/>
      <c r="AQ57" s="632"/>
      <c r="AR57" s="190"/>
      <c r="AS57" s="703">
        <v>3</v>
      </c>
      <c r="AT57" s="632" t="s">
        <v>74</v>
      </c>
      <c r="AU57" s="190"/>
      <c r="AV57" s="703">
        <v>3</v>
      </c>
      <c r="AW57" s="632" t="s">
        <v>74</v>
      </c>
      <c r="AX57" s="289"/>
      <c r="AY57" s="633">
        <v>5</v>
      </c>
      <c r="AZ57" s="632" t="s">
        <v>74</v>
      </c>
      <c r="BA57" s="289"/>
    </row>
    <row r="58" spans="1:53" ht="65.25" customHeight="1">
      <c r="A58" s="715" t="s">
        <v>168</v>
      </c>
      <c r="B58" s="96" t="s">
        <v>169</v>
      </c>
      <c r="C58" s="174">
        <v>4</v>
      </c>
      <c r="D58" s="103" t="s">
        <v>74</v>
      </c>
      <c r="E58" s="146"/>
      <c r="F58" s="633">
        <v>4</v>
      </c>
      <c r="G58" s="632" t="s">
        <v>74</v>
      </c>
      <c r="H58" s="289"/>
      <c r="I58" s="633">
        <v>5</v>
      </c>
      <c r="J58" s="632" t="s">
        <v>74</v>
      </c>
      <c r="K58" s="289"/>
      <c r="L58" s="633">
        <v>5</v>
      </c>
      <c r="M58" s="632" t="s">
        <v>74</v>
      </c>
      <c r="N58" s="289"/>
      <c r="O58" s="633">
        <v>5</v>
      </c>
      <c r="P58" s="632" t="s">
        <v>74</v>
      </c>
      <c r="Q58" s="289"/>
      <c r="R58" s="633"/>
      <c r="S58" s="632"/>
      <c r="T58" s="433"/>
      <c r="U58" s="720">
        <v>5</v>
      </c>
      <c r="V58" s="632" t="s">
        <v>74</v>
      </c>
      <c r="W58" s="433"/>
      <c r="X58" s="633">
        <v>5</v>
      </c>
      <c r="Y58" s="632" t="s">
        <v>74</v>
      </c>
      <c r="Z58" s="289"/>
      <c r="AA58" s="633">
        <v>5</v>
      </c>
      <c r="AB58" s="632" t="s">
        <v>74</v>
      </c>
      <c r="AC58" s="289"/>
      <c r="AD58" s="633">
        <v>5</v>
      </c>
      <c r="AE58" s="632" t="s">
        <v>74</v>
      </c>
      <c r="AF58" s="108"/>
      <c r="AG58" s="39">
        <v>5</v>
      </c>
      <c r="AH58" s="632" t="s">
        <v>74</v>
      </c>
      <c r="AI58" s="190"/>
      <c r="AJ58" s="39">
        <v>5</v>
      </c>
      <c r="AK58" s="632" t="s">
        <v>74</v>
      </c>
      <c r="AL58" s="190"/>
      <c r="AM58" s="703">
        <v>5</v>
      </c>
      <c r="AN58" s="632" t="s">
        <v>74</v>
      </c>
      <c r="AO58" s="289"/>
      <c r="AP58" s="633">
        <v>1</v>
      </c>
      <c r="AQ58" s="632" t="s">
        <v>73</v>
      </c>
      <c r="AR58" s="190"/>
      <c r="AS58" s="703">
        <v>1</v>
      </c>
      <c r="AT58" s="632" t="s">
        <v>73</v>
      </c>
      <c r="AU58" s="190"/>
      <c r="AV58" s="703">
        <v>1</v>
      </c>
      <c r="AW58" s="632" t="s">
        <v>73</v>
      </c>
      <c r="AX58" s="289"/>
      <c r="AY58" s="633">
        <v>5</v>
      </c>
      <c r="AZ58" s="632" t="s">
        <v>74</v>
      </c>
      <c r="BA58" s="289"/>
    </row>
    <row r="59" spans="1:53" ht="65.25" customHeight="1">
      <c r="A59" s="715" t="s">
        <v>170</v>
      </c>
      <c r="B59" s="672" t="s">
        <v>171</v>
      </c>
      <c r="C59" s="174"/>
      <c r="D59" s="103"/>
      <c r="E59" s="146"/>
      <c r="F59" s="633"/>
      <c r="G59" s="632"/>
      <c r="H59" s="289"/>
      <c r="I59" s="633"/>
      <c r="J59" s="632"/>
      <c r="K59" s="289"/>
      <c r="L59" s="633"/>
      <c r="M59" s="632"/>
      <c r="N59" s="289"/>
      <c r="O59" s="633"/>
      <c r="P59" s="632"/>
      <c r="Q59" s="289"/>
      <c r="R59" s="633">
        <v>3</v>
      </c>
      <c r="S59" s="632" t="s">
        <v>74</v>
      </c>
      <c r="T59" s="433"/>
      <c r="U59" s="720"/>
      <c r="V59" s="632"/>
      <c r="W59" s="433"/>
      <c r="X59" s="633">
        <v>5</v>
      </c>
      <c r="Y59" s="632" t="s">
        <v>74</v>
      </c>
      <c r="Z59" s="289"/>
      <c r="AA59" s="633">
        <v>3</v>
      </c>
      <c r="AB59" s="632" t="s">
        <v>73</v>
      </c>
      <c r="AC59" s="289"/>
      <c r="AD59" s="633"/>
      <c r="AE59" s="632"/>
      <c r="AF59" s="108"/>
      <c r="AG59" s="39">
        <v>5</v>
      </c>
      <c r="AH59" s="632" t="s">
        <v>74</v>
      </c>
      <c r="AI59" s="190"/>
      <c r="AJ59" s="39">
        <v>5</v>
      </c>
      <c r="AK59" s="632" t="s">
        <v>74</v>
      </c>
      <c r="AL59" s="190"/>
      <c r="AM59" s="703">
        <v>5</v>
      </c>
      <c r="AN59" s="632" t="s">
        <v>74</v>
      </c>
      <c r="AO59" s="289"/>
      <c r="AP59" s="633"/>
      <c r="AQ59" s="632"/>
      <c r="AR59" s="190"/>
      <c r="AS59" s="703"/>
      <c r="AT59" s="632"/>
      <c r="AU59" s="190"/>
      <c r="AV59" s="703">
        <v>3</v>
      </c>
      <c r="AW59" s="632" t="s">
        <v>74</v>
      </c>
      <c r="AX59" s="289"/>
      <c r="AY59" s="633">
        <v>5</v>
      </c>
      <c r="AZ59" s="632" t="s">
        <v>74</v>
      </c>
      <c r="BA59" s="289"/>
    </row>
    <row r="60" spans="1:53" ht="65.25" customHeight="1">
      <c r="A60" s="715" t="s">
        <v>172</v>
      </c>
      <c r="B60" s="672" t="s">
        <v>173</v>
      </c>
      <c r="C60" s="174">
        <v>4</v>
      </c>
      <c r="D60" s="103" t="s">
        <v>74</v>
      </c>
      <c r="E60" s="146"/>
      <c r="F60" s="633">
        <v>4</v>
      </c>
      <c r="G60" s="632" t="s">
        <v>74</v>
      </c>
      <c r="H60" s="289"/>
      <c r="I60" s="633">
        <v>5</v>
      </c>
      <c r="J60" s="632" t="s">
        <v>73</v>
      </c>
      <c r="K60" s="289"/>
      <c r="L60" s="633">
        <v>5</v>
      </c>
      <c r="M60" s="632" t="s">
        <v>73</v>
      </c>
      <c r="N60" s="289"/>
      <c r="O60" s="633">
        <v>5</v>
      </c>
      <c r="P60" s="632" t="s">
        <v>74</v>
      </c>
      <c r="Q60" s="289"/>
      <c r="R60" s="633"/>
      <c r="S60" s="632"/>
      <c r="T60" s="433"/>
      <c r="U60" s="720">
        <v>5</v>
      </c>
      <c r="V60" s="632" t="s">
        <v>74</v>
      </c>
      <c r="W60" s="433"/>
      <c r="X60" s="633">
        <v>5</v>
      </c>
      <c r="Y60" s="632" t="s">
        <v>74</v>
      </c>
      <c r="Z60" s="289"/>
      <c r="AA60" s="633"/>
      <c r="AB60" s="632"/>
      <c r="AC60" s="289"/>
      <c r="AD60" s="633">
        <v>5</v>
      </c>
      <c r="AE60" s="632" t="s">
        <v>74</v>
      </c>
      <c r="AF60" s="108"/>
      <c r="AG60" s="39">
        <v>5</v>
      </c>
      <c r="AH60" s="632" t="s">
        <v>74</v>
      </c>
      <c r="AI60" s="190"/>
      <c r="AJ60" s="39">
        <v>3</v>
      </c>
      <c r="AK60" s="632" t="s">
        <v>74</v>
      </c>
      <c r="AL60" s="190"/>
      <c r="AM60" s="703">
        <v>3</v>
      </c>
      <c r="AN60" s="632" t="s">
        <v>74</v>
      </c>
      <c r="AO60" s="289"/>
      <c r="AP60" s="633"/>
      <c r="AQ60" s="632"/>
      <c r="AR60" s="190"/>
      <c r="AS60" s="703">
        <v>3</v>
      </c>
      <c r="AT60" s="632" t="s">
        <v>73</v>
      </c>
      <c r="AU60" s="190"/>
      <c r="AV60" s="703">
        <v>3</v>
      </c>
      <c r="AW60" s="632" t="s">
        <v>74</v>
      </c>
      <c r="AX60" s="289"/>
      <c r="AY60" s="633">
        <v>3</v>
      </c>
      <c r="AZ60" s="632" t="s">
        <v>74</v>
      </c>
      <c r="BA60" s="289"/>
    </row>
    <row r="61" spans="1:53" ht="65.25" customHeight="1">
      <c r="A61" s="715" t="s">
        <v>174</v>
      </c>
      <c r="B61" s="672" t="s">
        <v>175</v>
      </c>
      <c r="C61" s="174"/>
      <c r="D61" s="103"/>
      <c r="E61" s="146"/>
      <c r="F61" s="633"/>
      <c r="G61" s="632"/>
      <c r="H61" s="289"/>
      <c r="I61" s="633"/>
      <c r="J61" s="632"/>
      <c r="K61" s="289"/>
      <c r="L61" s="633"/>
      <c r="M61" s="632"/>
      <c r="N61" s="289"/>
      <c r="O61" s="633">
        <v>3</v>
      </c>
      <c r="P61" s="632" t="s">
        <v>74</v>
      </c>
      <c r="Q61" s="289"/>
      <c r="R61" s="633">
        <v>3</v>
      </c>
      <c r="S61" s="632" t="s">
        <v>74</v>
      </c>
      <c r="T61" s="433"/>
      <c r="U61" s="720">
        <v>5</v>
      </c>
      <c r="V61" s="632" t="s">
        <v>74</v>
      </c>
      <c r="W61" s="433"/>
      <c r="X61" s="633"/>
      <c r="Y61" s="632"/>
      <c r="Z61" s="289"/>
      <c r="AA61" s="633">
        <v>3</v>
      </c>
      <c r="AB61" s="632" t="s">
        <v>73</v>
      </c>
      <c r="AC61" s="289"/>
      <c r="AD61" s="633"/>
      <c r="AE61" s="632"/>
      <c r="AF61" s="108"/>
      <c r="AG61" s="39">
        <v>5</v>
      </c>
      <c r="AH61" s="632" t="s">
        <v>74</v>
      </c>
      <c r="AI61" s="190"/>
      <c r="AJ61" s="39">
        <v>3</v>
      </c>
      <c r="AK61" s="632" t="s">
        <v>73</v>
      </c>
      <c r="AL61" s="190"/>
      <c r="AM61" s="703"/>
      <c r="AN61" s="632"/>
      <c r="AO61" s="289"/>
      <c r="AP61" s="633">
        <v>1</v>
      </c>
      <c r="AQ61" s="632" t="s">
        <v>73</v>
      </c>
      <c r="AR61" s="190"/>
      <c r="AS61" s="703">
        <v>1</v>
      </c>
      <c r="AT61" s="632" t="s">
        <v>73</v>
      </c>
      <c r="AU61" s="190"/>
      <c r="AV61" s="703">
        <v>1</v>
      </c>
      <c r="AW61" s="632" t="s">
        <v>73</v>
      </c>
      <c r="AX61" s="289"/>
      <c r="AY61" s="633">
        <v>3</v>
      </c>
      <c r="AZ61" s="632" t="s">
        <v>73</v>
      </c>
      <c r="BA61" s="289"/>
    </row>
    <row r="62" spans="1:53" ht="12">
      <c r="A62" s="307"/>
      <c r="B62" s="309" t="s">
        <v>176</v>
      </c>
      <c r="C62" s="317"/>
      <c r="D62" s="716"/>
      <c r="E62" s="224"/>
      <c r="F62" s="424"/>
      <c r="G62" s="406"/>
      <c r="H62" s="609"/>
      <c r="I62" s="424"/>
      <c r="J62" s="406"/>
      <c r="K62" s="609"/>
      <c r="L62" s="424"/>
      <c r="M62" s="406"/>
      <c r="N62" s="609"/>
      <c r="O62" s="424"/>
      <c r="P62" s="406"/>
      <c r="Q62" s="609"/>
      <c r="R62" s="424"/>
      <c r="S62" s="406"/>
      <c r="T62" s="140"/>
      <c r="U62" s="349"/>
      <c r="V62" s="406"/>
      <c r="W62" s="140"/>
      <c r="X62" s="424"/>
      <c r="Y62" s="406"/>
      <c r="Z62" s="609"/>
      <c r="AA62" s="424"/>
      <c r="AB62" s="406"/>
      <c r="AC62" s="609"/>
      <c r="AD62" s="424"/>
      <c r="AE62" s="406"/>
      <c r="AF62" s="179"/>
      <c r="AG62" s="355"/>
      <c r="AH62" s="406"/>
      <c r="AI62" s="162"/>
      <c r="AJ62" s="355"/>
      <c r="AK62" s="406"/>
      <c r="AL62" s="162"/>
      <c r="AM62" s="355"/>
      <c r="AN62" s="406"/>
      <c r="AO62" s="609"/>
      <c r="AP62" s="424"/>
      <c r="AQ62" s="406"/>
      <c r="AR62" s="162"/>
      <c r="AS62" s="355"/>
      <c r="AT62" s="406"/>
      <c r="AU62" s="162"/>
      <c r="AV62" s="355"/>
      <c r="AW62" s="406"/>
      <c r="AX62" s="609"/>
      <c r="AY62" s="424"/>
      <c r="AZ62" s="406"/>
      <c r="BA62" s="609"/>
    </row>
    <row r="63" spans="1:53" ht="12">
      <c r="A63" s="307"/>
      <c r="B63" s="202" t="s">
        <v>177</v>
      </c>
      <c r="C63" s="524"/>
      <c r="D63" s="216"/>
      <c r="E63" s="100"/>
      <c r="F63" s="36"/>
      <c r="G63" s="287"/>
      <c r="H63" s="422"/>
      <c r="I63" s="36"/>
      <c r="J63" s="287"/>
      <c r="K63" s="422"/>
      <c r="L63" s="36"/>
      <c r="M63" s="287"/>
      <c r="N63" s="422"/>
      <c r="O63" s="36"/>
      <c r="P63" s="287"/>
      <c r="Q63" s="422"/>
      <c r="R63" s="36"/>
      <c r="S63" s="287"/>
      <c r="T63" s="272"/>
      <c r="U63" s="652"/>
      <c r="V63" s="287"/>
      <c r="W63" s="272"/>
      <c r="X63" s="36"/>
      <c r="Y63" s="287"/>
      <c r="Z63" s="422"/>
      <c r="AA63" s="36"/>
      <c r="AB63" s="287"/>
      <c r="AC63" s="422"/>
      <c r="AD63" s="36"/>
      <c r="AE63" s="287"/>
      <c r="AF63" s="182"/>
      <c r="AG63" s="496"/>
      <c r="AH63" s="287"/>
      <c r="AI63" s="399"/>
      <c r="AJ63" s="496"/>
      <c r="AK63" s="287"/>
      <c r="AL63" s="399"/>
      <c r="AM63" s="496"/>
      <c r="AN63" s="287"/>
      <c r="AO63" s="422"/>
      <c r="AP63" s="36"/>
      <c r="AQ63" s="287"/>
      <c r="AR63" s="399"/>
      <c r="AS63" s="496"/>
      <c r="AT63" s="287"/>
      <c r="AU63" s="399"/>
      <c r="AV63" s="496"/>
      <c r="AW63" s="287"/>
      <c r="AX63" s="422"/>
      <c r="AY63" s="36"/>
      <c r="AZ63" s="287"/>
      <c r="BA63" s="422"/>
    </row>
    <row r="64" spans="1:53" ht="65.25" customHeight="1">
      <c r="A64" s="715" t="s">
        <v>178</v>
      </c>
      <c r="B64" s="96" t="s">
        <v>179</v>
      </c>
      <c r="C64" s="174"/>
      <c r="D64" s="103"/>
      <c r="E64" s="146"/>
      <c r="F64" s="633"/>
      <c r="G64" s="632"/>
      <c r="H64" s="289"/>
      <c r="I64" s="633"/>
      <c r="J64" s="632"/>
      <c r="K64" s="289"/>
      <c r="L64" s="633"/>
      <c r="M64" s="632"/>
      <c r="N64" s="289"/>
      <c r="O64" s="633"/>
      <c r="P64" s="632"/>
      <c r="Q64" s="289"/>
      <c r="R64" s="633"/>
      <c r="S64" s="632"/>
      <c r="T64" s="433"/>
      <c r="U64" s="720"/>
      <c r="V64" s="632"/>
      <c r="W64" s="433"/>
      <c r="X64" s="633"/>
      <c r="Y64" s="632"/>
      <c r="Z64" s="289"/>
      <c r="AA64" s="633"/>
      <c r="AB64" s="632"/>
      <c r="AC64" s="289"/>
      <c r="AD64" s="633"/>
      <c r="AE64" s="632"/>
      <c r="AF64" s="108"/>
      <c r="AG64" s="39">
        <v>5</v>
      </c>
      <c r="AH64" s="632" t="s">
        <v>74</v>
      </c>
      <c r="AI64" s="190"/>
      <c r="AJ64" s="703">
        <v>5</v>
      </c>
      <c r="AK64" s="632" t="s">
        <v>74</v>
      </c>
      <c r="AL64" s="190"/>
      <c r="AM64" s="703"/>
      <c r="AN64" s="632"/>
      <c r="AO64" s="289"/>
      <c r="AP64" s="633">
        <v>5</v>
      </c>
      <c r="AQ64" s="632" t="s">
        <v>74</v>
      </c>
      <c r="AR64" s="190"/>
      <c r="AS64" s="703"/>
      <c r="AT64" s="632"/>
      <c r="AU64" s="190"/>
      <c r="AV64" s="703">
        <v>5</v>
      </c>
      <c r="AW64" s="632" t="s">
        <v>74</v>
      </c>
      <c r="AX64" s="289"/>
      <c r="AY64" s="154">
        <v>5</v>
      </c>
      <c r="AZ64" s="632" t="s">
        <v>74</v>
      </c>
      <c r="BA64" s="289"/>
    </row>
    <row r="65" spans="1:53" ht="65.25" customHeight="1">
      <c r="A65" s="715" t="s">
        <v>180</v>
      </c>
      <c r="B65" s="96" t="s">
        <v>181</v>
      </c>
      <c r="C65" s="174"/>
      <c r="D65" s="103"/>
      <c r="E65" s="146"/>
      <c r="F65" s="633"/>
      <c r="G65" s="632"/>
      <c r="H65" s="289"/>
      <c r="I65" s="633">
        <v>3</v>
      </c>
      <c r="J65" s="632" t="s">
        <v>74</v>
      </c>
      <c r="K65" s="289"/>
      <c r="L65" s="633"/>
      <c r="M65" s="632"/>
      <c r="N65" s="289"/>
      <c r="O65" s="633"/>
      <c r="P65" s="632"/>
      <c r="Q65" s="289"/>
      <c r="R65" s="633"/>
      <c r="S65" s="632"/>
      <c r="T65" s="433"/>
      <c r="U65" s="720"/>
      <c r="V65" s="632"/>
      <c r="W65" s="433"/>
      <c r="X65" s="633"/>
      <c r="Y65" s="632"/>
      <c r="Z65" s="289"/>
      <c r="AA65" s="633">
        <v>2</v>
      </c>
      <c r="AB65" s="632" t="s">
        <v>73</v>
      </c>
      <c r="AC65" s="289"/>
      <c r="AD65" s="633"/>
      <c r="AE65" s="632"/>
      <c r="AF65" s="108"/>
      <c r="AG65" s="39">
        <v>3</v>
      </c>
      <c r="AH65" s="632" t="s">
        <v>74</v>
      </c>
      <c r="AI65" s="190"/>
      <c r="AJ65" s="39">
        <v>3</v>
      </c>
      <c r="AK65" s="632" t="s">
        <v>73</v>
      </c>
      <c r="AL65" s="190"/>
      <c r="AM65" s="703"/>
      <c r="AN65" s="632"/>
      <c r="AO65" s="289"/>
      <c r="AP65" s="633"/>
      <c r="AQ65" s="632"/>
      <c r="AR65" s="190"/>
      <c r="AS65" s="703"/>
      <c r="AT65" s="632"/>
      <c r="AU65" s="190"/>
      <c r="AV65" s="703"/>
      <c r="AW65" s="632"/>
      <c r="AX65" s="289"/>
      <c r="AY65" s="633">
        <v>3</v>
      </c>
      <c r="AZ65" s="632" t="s">
        <v>73</v>
      </c>
      <c r="BA65" s="289"/>
    </row>
    <row r="66" spans="1:53" ht="65.25" customHeight="1">
      <c r="A66" s="715" t="s">
        <v>182</v>
      </c>
      <c r="B66" s="96" t="s">
        <v>183</v>
      </c>
      <c r="C66" s="174"/>
      <c r="D66" s="103"/>
      <c r="E66" s="146"/>
      <c r="F66" s="633"/>
      <c r="G66" s="632"/>
      <c r="H66" s="289"/>
      <c r="I66" s="633"/>
      <c r="J66" s="632"/>
      <c r="K66" s="289"/>
      <c r="L66" s="633"/>
      <c r="M66" s="632"/>
      <c r="N66" s="289"/>
      <c r="O66" s="633"/>
      <c r="P66" s="632"/>
      <c r="Q66" s="289"/>
      <c r="R66" s="633"/>
      <c r="S66" s="632"/>
      <c r="T66" s="433"/>
      <c r="U66" s="720"/>
      <c r="V66" s="632"/>
      <c r="W66" s="433"/>
      <c r="X66" s="633"/>
      <c r="Y66" s="632"/>
      <c r="Z66" s="289"/>
      <c r="AA66" s="633">
        <v>2</v>
      </c>
      <c r="AB66" s="632" t="s">
        <v>73</v>
      </c>
      <c r="AC66" s="289"/>
      <c r="AD66" s="633"/>
      <c r="AE66" s="632"/>
      <c r="AF66" s="108"/>
      <c r="AG66" s="39">
        <v>5</v>
      </c>
      <c r="AH66" s="632" t="s">
        <v>74</v>
      </c>
      <c r="AI66" s="190"/>
      <c r="AJ66" s="39">
        <v>5</v>
      </c>
      <c r="AK66" s="632" t="s">
        <v>74</v>
      </c>
      <c r="AL66" s="190"/>
      <c r="AM66" s="703"/>
      <c r="AN66" s="632"/>
      <c r="AO66" s="289"/>
      <c r="AP66" s="633">
        <v>5</v>
      </c>
      <c r="AQ66" s="632" t="s">
        <v>74</v>
      </c>
      <c r="AR66" s="190"/>
      <c r="AS66" s="703"/>
      <c r="AT66" s="632"/>
      <c r="AU66" s="190"/>
      <c r="AV66" s="703">
        <v>5</v>
      </c>
      <c r="AW66" s="632" t="s">
        <v>74</v>
      </c>
      <c r="AX66" s="289"/>
      <c r="AY66" s="633">
        <v>5</v>
      </c>
      <c r="AZ66" s="632" t="s">
        <v>74</v>
      </c>
      <c r="BA66" s="289"/>
    </row>
    <row r="67" spans="1:53" ht="65.25" customHeight="1">
      <c r="A67" s="715" t="s">
        <v>184</v>
      </c>
      <c r="B67" s="672" t="s">
        <v>185</v>
      </c>
      <c r="C67" s="174"/>
      <c r="D67" s="103"/>
      <c r="E67" s="146"/>
      <c r="F67" s="633"/>
      <c r="G67" s="632"/>
      <c r="H67" s="289"/>
      <c r="I67" s="633"/>
      <c r="J67" s="632"/>
      <c r="K67" s="289"/>
      <c r="L67" s="633"/>
      <c r="M67" s="632"/>
      <c r="N67" s="289"/>
      <c r="O67" s="633"/>
      <c r="P67" s="632"/>
      <c r="Q67" s="289"/>
      <c r="R67" s="633">
        <v>3</v>
      </c>
      <c r="S67" s="632" t="s">
        <v>74</v>
      </c>
      <c r="T67" s="433"/>
      <c r="U67" s="720"/>
      <c r="V67" s="632"/>
      <c r="W67" s="433"/>
      <c r="X67" s="633"/>
      <c r="Y67" s="632"/>
      <c r="Z67" s="289"/>
      <c r="AA67" s="633">
        <v>4</v>
      </c>
      <c r="AB67" s="632" t="s">
        <v>74</v>
      </c>
      <c r="AC67" s="289"/>
      <c r="AD67" s="633"/>
      <c r="AE67" s="632"/>
      <c r="AF67" s="108"/>
      <c r="AG67" s="39">
        <v>5</v>
      </c>
      <c r="AH67" s="632" t="s">
        <v>74</v>
      </c>
      <c r="AI67" s="190"/>
      <c r="AJ67" s="39">
        <v>5</v>
      </c>
      <c r="AK67" s="632" t="s">
        <v>74</v>
      </c>
      <c r="AL67" s="190"/>
      <c r="AM67" s="703"/>
      <c r="AN67" s="632"/>
      <c r="AO67" s="289"/>
      <c r="AP67" s="633">
        <v>5</v>
      </c>
      <c r="AQ67" s="632" t="s">
        <v>73</v>
      </c>
      <c r="AR67" s="190"/>
      <c r="AS67" s="703"/>
      <c r="AT67" s="632"/>
      <c r="AU67" s="190"/>
      <c r="AV67" s="703"/>
      <c r="AW67" s="632"/>
      <c r="AX67" s="289"/>
      <c r="AY67" s="633">
        <v>5</v>
      </c>
      <c r="AZ67" s="632" t="s">
        <v>74</v>
      </c>
      <c r="BA67" s="289"/>
    </row>
    <row r="68" spans="1:53" ht="12">
      <c r="A68" s="307"/>
      <c r="B68" s="712" t="s">
        <v>186</v>
      </c>
      <c r="C68" s="572"/>
      <c r="D68" s="361"/>
      <c r="E68" s="126"/>
      <c r="F68" s="457"/>
      <c r="G68" s="586"/>
      <c r="H68" s="320"/>
      <c r="I68" s="457"/>
      <c r="J68" s="586"/>
      <c r="K68" s="320"/>
      <c r="L68" s="457"/>
      <c r="M68" s="586"/>
      <c r="N68" s="320"/>
      <c r="O68" s="457"/>
      <c r="P68" s="586"/>
      <c r="Q68" s="320"/>
      <c r="R68" s="457"/>
      <c r="S68" s="586"/>
      <c r="T68" s="500"/>
      <c r="U68" s="260"/>
      <c r="V68" s="586"/>
      <c r="W68" s="500"/>
      <c r="X68" s="457"/>
      <c r="Y68" s="586"/>
      <c r="Z68" s="320"/>
      <c r="AA68" s="457"/>
      <c r="AB68" s="586"/>
      <c r="AC68" s="320"/>
      <c r="AD68" s="457"/>
      <c r="AE68" s="586"/>
      <c r="AF68" s="493"/>
      <c r="AG68" s="217"/>
      <c r="AH68" s="586"/>
      <c r="AI68" s="624"/>
      <c r="AJ68" s="217"/>
      <c r="AK68" s="586"/>
      <c r="AL68" s="624"/>
      <c r="AM68" s="217"/>
      <c r="AN68" s="586"/>
      <c r="AO68" s="320"/>
      <c r="AP68" s="457"/>
      <c r="AQ68" s="586"/>
      <c r="AR68" s="624"/>
      <c r="AS68" s="217"/>
      <c r="AT68" s="586"/>
      <c r="AU68" s="624"/>
      <c r="AV68" s="217"/>
      <c r="AW68" s="586"/>
      <c r="AX68" s="320"/>
      <c r="AY68" s="457"/>
      <c r="AZ68" s="586"/>
      <c r="BA68" s="320"/>
    </row>
    <row r="69" spans="1:53" ht="12">
      <c r="A69" s="307"/>
      <c r="B69" s="414" t="s">
        <v>187</v>
      </c>
      <c r="C69" s="244"/>
      <c r="D69" s="607"/>
      <c r="E69" s="628"/>
      <c r="F69" s="261"/>
      <c r="G69" s="73"/>
      <c r="H69" s="172"/>
      <c r="I69" s="261"/>
      <c r="J69" s="73"/>
      <c r="K69" s="172"/>
      <c r="L69" s="261"/>
      <c r="M69" s="73"/>
      <c r="N69" s="172"/>
      <c r="O69" s="261"/>
      <c r="P69" s="73"/>
      <c r="Q69" s="172"/>
      <c r="R69" s="261"/>
      <c r="S69" s="73"/>
      <c r="T69" s="499"/>
      <c r="U69" s="288"/>
      <c r="V69" s="73"/>
      <c r="W69" s="499"/>
      <c r="X69" s="261"/>
      <c r="Y69" s="73"/>
      <c r="Z69" s="172"/>
      <c r="AA69" s="261"/>
      <c r="AB69" s="73"/>
      <c r="AC69" s="172"/>
      <c r="AD69" s="261"/>
      <c r="AE69" s="73"/>
      <c r="AF69" s="257"/>
      <c r="AG69" s="167"/>
      <c r="AH69" s="73"/>
      <c r="AI69" s="248"/>
      <c r="AJ69" s="167"/>
      <c r="AK69" s="73"/>
      <c r="AL69" s="248"/>
      <c r="AM69" s="167"/>
      <c r="AN69" s="73"/>
      <c r="AO69" s="172"/>
      <c r="AP69" s="261"/>
      <c r="AQ69" s="73"/>
      <c r="AR69" s="248"/>
      <c r="AS69" s="167"/>
      <c r="AT69" s="73"/>
      <c r="AU69" s="248"/>
      <c r="AV69" s="167"/>
      <c r="AW69" s="73"/>
      <c r="AX69" s="172"/>
      <c r="AY69" s="261"/>
      <c r="AZ69" s="73"/>
      <c r="BA69" s="172"/>
    </row>
    <row r="70" spans="1:53" ht="65.25" customHeight="1">
      <c r="A70" s="715" t="s">
        <v>188</v>
      </c>
      <c r="B70" s="96" t="s">
        <v>189</v>
      </c>
      <c r="C70" s="174">
        <v>4</v>
      </c>
      <c r="D70" s="103" t="s">
        <v>73</v>
      </c>
      <c r="E70" s="146"/>
      <c r="F70" s="633">
        <v>4</v>
      </c>
      <c r="G70" s="632" t="s">
        <v>73</v>
      </c>
      <c r="H70" s="289"/>
      <c r="I70" s="633">
        <v>5</v>
      </c>
      <c r="J70" s="632" t="s">
        <v>73</v>
      </c>
      <c r="K70" s="289"/>
      <c r="L70" s="633">
        <v>5</v>
      </c>
      <c r="M70" s="632" t="s">
        <v>73</v>
      </c>
      <c r="N70" s="289"/>
      <c r="O70" s="633">
        <v>5</v>
      </c>
      <c r="P70" s="632" t="s">
        <v>74</v>
      </c>
      <c r="Q70" s="289"/>
      <c r="R70" s="633"/>
      <c r="S70" s="632"/>
      <c r="T70" s="433"/>
      <c r="U70" s="720">
        <v>5</v>
      </c>
      <c r="V70" s="632" t="s">
        <v>74</v>
      </c>
      <c r="W70" s="433"/>
      <c r="X70" s="633"/>
      <c r="Y70" s="632"/>
      <c r="Z70" s="289"/>
      <c r="AA70" s="633">
        <v>3</v>
      </c>
      <c r="AB70" s="632" t="s">
        <v>73</v>
      </c>
      <c r="AC70" s="289"/>
      <c r="AD70" s="633">
        <v>5</v>
      </c>
      <c r="AE70" s="632" t="s">
        <v>74</v>
      </c>
      <c r="AF70" s="108"/>
      <c r="AG70" s="39">
        <v>5</v>
      </c>
      <c r="AH70" s="632" t="s">
        <v>74</v>
      </c>
      <c r="AI70" s="190"/>
      <c r="AJ70" s="39">
        <v>3</v>
      </c>
      <c r="AK70" s="632" t="s">
        <v>74</v>
      </c>
      <c r="AL70" s="190"/>
      <c r="AM70" s="703">
        <v>5</v>
      </c>
      <c r="AN70" s="632" t="s">
        <v>74</v>
      </c>
      <c r="AO70" s="289"/>
      <c r="AP70" s="633"/>
      <c r="AQ70" s="632"/>
      <c r="AR70" s="190"/>
      <c r="AS70" s="703">
        <v>1</v>
      </c>
      <c r="AT70" s="632" t="s">
        <v>73</v>
      </c>
      <c r="AU70" s="190"/>
      <c r="AV70" s="703">
        <v>1</v>
      </c>
      <c r="AW70" s="632" t="s">
        <v>73</v>
      </c>
      <c r="AX70" s="289"/>
      <c r="AY70" s="633">
        <v>5</v>
      </c>
      <c r="AZ70" s="632" t="s">
        <v>74</v>
      </c>
      <c r="BA70" s="289"/>
    </row>
    <row r="71" spans="1:53" ht="65.25" customHeight="1">
      <c r="A71" s="715" t="s">
        <v>190</v>
      </c>
      <c r="B71" s="96" t="s">
        <v>191</v>
      </c>
      <c r="C71" s="174">
        <v>3</v>
      </c>
      <c r="D71" s="103" t="s">
        <v>73</v>
      </c>
      <c r="E71" s="146"/>
      <c r="F71" s="633">
        <v>3</v>
      </c>
      <c r="G71" s="632" t="s">
        <v>73</v>
      </c>
      <c r="H71" s="289"/>
      <c r="I71" s="633">
        <v>5</v>
      </c>
      <c r="J71" s="632" t="s">
        <v>73</v>
      </c>
      <c r="K71" s="289"/>
      <c r="L71" s="633">
        <v>5</v>
      </c>
      <c r="M71" s="632" t="s">
        <v>74</v>
      </c>
      <c r="N71" s="289"/>
      <c r="O71" s="633">
        <v>5</v>
      </c>
      <c r="P71" s="632" t="s">
        <v>74</v>
      </c>
      <c r="Q71" s="289"/>
      <c r="R71" s="633"/>
      <c r="S71" s="632"/>
      <c r="T71" s="433"/>
      <c r="U71" s="720">
        <v>5</v>
      </c>
      <c r="V71" s="632" t="s">
        <v>74</v>
      </c>
      <c r="W71" s="433"/>
      <c r="X71" s="633"/>
      <c r="Y71" s="632"/>
      <c r="Z71" s="289"/>
      <c r="AA71" s="633">
        <v>3</v>
      </c>
      <c r="AB71" s="632" t="s">
        <v>73</v>
      </c>
      <c r="AC71" s="289"/>
      <c r="AD71" s="633">
        <v>5</v>
      </c>
      <c r="AE71" s="632" t="s">
        <v>74</v>
      </c>
      <c r="AF71" s="108"/>
      <c r="AG71" s="39">
        <v>5</v>
      </c>
      <c r="AH71" s="632" t="s">
        <v>74</v>
      </c>
      <c r="AI71" s="190"/>
      <c r="AJ71" s="39">
        <v>5</v>
      </c>
      <c r="AK71" s="632" t="s">
        <v>74</v>
      </c>
      <c r="AL71" s="190"/>
      <c r="AM71" s="703">
        <v>5</v>
      </c>
      <c r="AN71" s="632" t="s">
        <v>74</v>
      </c>
      <c r="AO71" s="289"/>
      <c r="AP71" s="633">
        <v>1</v>
      </c>
      <c r="AQ71" s="632" t="s">
        <v>73</v>
      </c>
      <c r="AR71" s="190"/>
      <c r="AS71" s="703">
        <v>1</v>
      </c>
      <c r="AT71" s="632" t="s">
        <v>73</v>
      </c>
      <c r="AU71" s="190"/>
      <c r="AV71" s="703">
        <v>1</v>
      </c>
      <c r="AW71" s="632" t="s">
        <v>73</v>
      </c>
      <c r="AX71" s="289"/>
      <c r="AY71" s="633">
        <v>5</v>
      </c>
      <c r="AZ71" s="632" t="s">
        <v>74</v>
      </c>
      <c r="BA71" s="289"/>
    </row>
    <row r="72" spans="1:53" ht="65.25" customHeight="1">
      <c r="A72" s="715" t="s">
        <v>192</v>
      </c>
      <c r="B72" s="672" t="s">
        <v>193</v>
      </c>
      <c r="C72" s="174"/>
      <c r="D72" s="103"/>
      <c r="E72" s="146"/>
      <c r="F72" s="633"/>
      <c r="G72" s="632"/>
      <c r="H72" s="289"/>
      <c r="I72" s="633"/>
      <c r="J72" s="632"/>
      <c r="K72" s="289"/>
      <c r="L72" s="633">
        <v>5</v>
      </c>
      <c r="M72" s="632" t="s">
        <v>73</v>
      </c>
      <c r="N72" s="289"/>
      <c r="O72" s="633">
        <v>5</v>
      </c>
      <c r="P72" s="632" t="s">
        <v>74</v>
      </c>
      <c r="Q72" s="289"/>
      <c r="R72" s="633">
        <v>3</v>
      </c>
      <c r="S72" s="632" t="s">
        <v>73</v>
      </c>
      <c r="T72" s="433"/>
      <c r="U72" s="720"/>
      <c r="V72" s="632"/>
      <c r="W72" s="433"/>
      <c r="X72" s="633">
        <v>5</v>
      </c>
      <c r="Y72" s="632" t="s">
        <v>74</v>
      </c>
      <c r="Z72" s="289"/>
      <c r="AA72" s="633">
        <v>3</v>
      </c>
      <c r="AB72" s="632" t="s">
        <v>74</v>
      </c>
      <c r="AC72" s="289"/>
      <c r="AD72" s="633"/>
      <c r="AE72" s="632"/>
      <c r="AF72" s="108"/>
      <c r="AG72" s="39">
        <v>5</v>
      </c>
      <c r="AH72" s="632" t="s">
        <v>74</v>
      </c>
      <c r="AI72" s="190"/>
      <c r="AJ72" s="39">
        <v>3</v>
      </c>
      <c r="AK72" s="632" t="s">
        <v>74</v>
      </c>
      <c r="AL72" s="190"/>
      <c r="AM72" s="703">
        <v>5</v>
      </c>
      <c r="AN72" s="632" t="s">
        <v>74</v>
      </c>
      <c r="AO72" s="289"/>
      <c r="AP72" s="633">
        <v>1</v>
      </c>
      <c r="AQ72" s="632" t="s">
        <v>73</v>
      </c>
      <c r="AR72" s="190"/>
      <c r="AS72" s="703">
        <v>1</v>
      </c>
      <c r="AT72" s="632" t="s">
        <v>73</v>
      </c>
      <c r="AU72" s="190"/>
      <c r="AV72" s="703"/>
      <c r="AW72" s="632"/>
      <c r="AX72" s="289"/>
      <c r="AY72" s="633">
        <v>5</v>
      </c>
      <c r="AZ72" s="632" t="s">
        <v>74</v>
      </c>
      <c r="BA72" s="289"/>
    </row>
    <row r="73" spans="1:53" ht="65.25" customHeight="1">
      <c r="A73" s="715" t="s">
        <v>194</v>
      </c>
      <c r="B73" s="672" t="s">
        <v>195</v>
      </c>
      <c r="C73" s="174"/>
      <c r="D73" s="103"/>
      <c r="E73" s="146"/>
      <c r="F73" s="633"/>
      <c r="G73" s="632"/>
      <c r="H73" s="289"/>
      <c r="I73" s="633"/>
      <c r="J73" s="632"/>
      <c r="K73" s="289"/>
      <c r="L73" s="633"/>
      <c r="M73" s="632"/>
      <c r="N73" s="289"/>
      <c r="O73" s="633"/>
      <c r="P73" s="632"/>
      <c r="Q73" s="289"/>
      <c r="R73" s="633"/>
      <c r="S73" s="632"/>
      <c r="T73" s="433"/>
      <c r="U73" s="720"/>
      <c r="V73" s="632"/>
      <c r="W73" s="433"/>
      <c r="X73" s="633"/>
      <c r="Y73" s="632"/>
      <c r="Z73" s="289"/>
      <c r="AA73" s="633">
        <v>2</v>
      </c>
      <c r="AB73" s="632" t="s">
        <v>73</v>
      </c>
      <c r="AC73" s="289"/>
      <c r="AD73" s="633"/>
      <c r="AE73" s="632"/>
      <c r="AF73" s="108"/>
      <c r="AG73" s="39">
        <v>5</v>
      </c>
      <c r="AH73" s="632" t="s">
        <v>74</v>
      </c>
      <c r="AI73" s="190"/>
      <c r="AJ73" s="39">
        <v>3</v>
      </c>
      <c r="AK73" s="632" t="s">
        <v>73</v>
      </c>
      <c r="AL73" s="190"/>
      <c r="AM73" s="703">
        <v>3</v>
      </c>
      <c r="AN73" s="632" t="s">
        <v>74</v>
      </c>
      <c r="AO73" s="289"/>
      <c r="AP73" s="633">
        <v>1</v>
      </c>
      <c r="AQ73" s="632" t="s">
        <v>73</v>
      </c>
      <c r="AR73" s="190"/>
      <c r="AS73" s="703"/>
      <c r="AT73" s="632"/>
      <c r="AU73" s="190"/>
      <c r="AV73" s="703"/>
      <c r="AW73" s="632"/>
      <c r="AX73" s="289"/>
      <c r="AY73" s="633">
        <v>5</v>
      </c>
      <c r="AZ73" s="632" t="s">
        <v>74</v>
      </c>
      <c r="BA73" s="289"/>
    </row>
    <row r="74" spans="1:53" ht="65.25" customHeight="1">
      <c r="A74" s="715" t="s">
        <v>196</v>
      </c>
      <c r="B74" s="672" t="s">
        <v>197</v>
      </c>
      <c r="C74" s="174"/>
      <c r="D74" s="103"/>
      <c r="E74" s="146"/>
      <c r="F74" s="633"/>
      <c r="G74" s="632"/>
      <c r="H74" s="289"/>
      <c r="I74" s="633"/>
      <c r="J74" s="632"/>
      <c r="K74" s="289"/>
      <c r="L74" s="633"/>
      <c r="M74" s="632"/>
      <c r="N74" s="289"/>
      <c r="O74" s="633"/>
      <c r="P74" s="632"/>
      <c r="Q74" s="289"/>
      <c r="R74" s="633"/>
      <c r="S74" s="632"/>
      <c r="T74" s="433"/>
      <c r="U74" s="720"/>
      <c r="V74" s="632"/>
      <c r="W74" s="433"/>
      <c r="X74" s="633">
        <v>5</v>
      </c>
      <c r="Y74" s="632" t="s">
        <v>74</v>
      </c>
      <c r="Z74" s="289"/>
      <c r="AA74" s="633"/>
      <c r="AB74" s="632"/>
      <c r="AC74" s="289"/>
      <c r="AD74" s="633"/>
      <c r="AE74" s="632"/>
      <c r="AF74" s="108"/>
      <c r="AG74" s="39">
        <v>4</v>
      </c>
      <c r="AH74" s="632" t="s">
        <v>74</v>
      </c>
      <c r="AI74" s="190"/>
      <c r="AJ74" s="39">
        <v>3</v>
      </c>
      <c r="AK74" s="632" t="s">
        <v>73</v>
      </c>
      <c r="AL74" s="190"/>
      <c r="AM74" s="703"/>
      <c r="AN74" s="632"/>
      <c r="AO74" s="289"/>
      <c r="AP74" s="633"/>
      <c r="AQ74" s="632"/>
      <c r="AR74" s="190"/>
      <c r="AS74" s="703"/>
      <c r="AT74" s="632"/>
      <c r="AU74" s="190"/>
      <c r="AV74" s="703"/>
      <c r="AW74" s="632"/>
      <c r="AX74" s="289"/>
      <c r="AY74" s="633">
        <v>5</v>
      </c>
      <c r="AZ74" s="632" t="s">
        <v>74</v>
      </c>
      <c r="BA74" s="289"/>
    </row>
    <row r="75" spans="1:53" ht="65.25" customHeight="1">
      <c r="A75" s="715" t="s">
        <v>198</v>
      </c>
      <c r="B75" s="672" t="s">
        <v>318</v>
      </c>
      <c r="C75" s="174">
        <v>4</v>
      </c>
      <c r="D75" s="103" t="s">
        <v>74</v>
      </c>
      <c r="E75" s="146"/>
      <c r="F75" s="633">
        <v>4</v>
      </c>
      <c r="G75" s="632" t="s">
        <v>74</v>
      </c>
      <c r="H75" s="146"/>
      <c r="I75" s="633"/>
      <c r="J75" s="632"/>
      <c r="K75" s="289"/>
      <c r="L75" s="633">
        <v>3</v>
      </c>
      <c r="M75" s="632" t="s">
        <v>74</v>
      </c>
      <c r="N75" s="289"/>
      <c r="O75" s="633"/>
      <c r="P75" s="632"/>
      <c r="Q75" s="289"/>
      <c r="R75" s="633">
        <v>3</v>
      </c>
      <c r="S75" s="632" t="s">
        <v>74</v>
      </c>
      <c r="T75" s="433"/>
      <c r="U75" s="720"/>
      <c r="V75" s="632"/>
      <c r="W75" s="433"/>
      <c r="X75" s="633">
        <v>3</v>
      </c>
      <c r="Y75" s="632" t="s">
        <v>74</v>
      </c>
      <c r="Z75" s="289"/>
      <c r="AA75" s="633"/>
      <c r="AB75" s="632"/>
      <c r="AC75" s="289"/>
      <c r="AD75" s="633"/>
      <c r="AE75" s="632"/>
      <c r="AF75" s="108"/>
      <c r="AG75" s="39">
        <v>5</v>
      </c>
      <c r="AH75" s="632" t="s">
        <v>74</v>
      </c>
      <c r="AI75" s="190"/>
      <c r="AJ75" s="39">
        <v>5</v>
      </c>
      <c r="AK75" s="632" t="s">
        <v>74</v>
      </c>
      <c r="AL75" s="190"/>
      <c r="AM75" s="703"/>
      <c r="AN75" s="632"/>
      <c r="AO75" s="289"/>
      <c r="AP75" s="633"/>
      <c r="AQ75" s="632"/>
      <c r="AR75" s="190"/>
      <c r="AS75" s="703">
        <v>1</v>
      </c>
      <c r="AT75" s="632" t="s">
        <v>73</v>
      </c>
      <c r="AU75" s="190"/>
      <c r="AV75" s="703">
        <v>1</v>
      </c>
      <c r="AW75" s="632" t="s">
        <v>74</v>
      </c>
      <c r="AX75" s="289"/>
      <c r="AY75" s="633">
        <v>5</v>
      </c>
      <c r="AZ75" s="632" t="s">
        <v>74</v>
      </c>
      <c r="BA75" s="289"/>
    </row>
    <row r="76" spans="1:53" ht="65.25" customHeight="1">
      <c r="A76" s="715" t="s">
        <v>200</v>
      </c>
      <c r="B76" s="672" t="s">
        <v>201</v>
      </c>
      <c r="C76" s="174"/>
      <c r="D76" s="103"/>
      <c r="E76" s="146"/>
      <c r="F76" s="633"/>
      <c r="G76" s="632"/>
      <c r="H76" s="289"/>
      <c r="I76" s="633"/>
      <c r="J76" s="632"/>
      <c r="K76" s="289"/>
      <c r="L76" s="633">
        <v>3</v>
      </c>
      <c r="M76" s="632" t="s">
        <v>73</v>
      </c>
      <c r="N76" s="289"/>
      <c r="O76" s="633"/>
      <c r="P76" s="632"/>
      <c r="Q76" s="289"/>
      <c r="R76" s="633">
        <v>3</v>
      </c>
      <c r="S76" s="632" t="s">
        <v>74</v>
      </c>
      <c r="T76" s="433"/>
      <c r="U76" s="720"/>
      <c r="V76" s="632"/>
      <c r="W76" s="433"/>
      <c r="X76" s="633">
        <v>5</v>
      </c>
      <c r="Y76" s="632" t="s">
        <v>74</v>
      </c>
      <c r="Z76" s="289"/>
      <c r="AA76" s="633">
        <v>3</v>
      </c>
      <c r="AB76" s="632" t="s">
        <v>73</v>
      </c>
      <c r="AC76" s="289"/>
      <c r="AD76" s="633"/>
      <c r="AE76" s="632"/>
      <c r="AF76" s="108"/>
      <c r="AG76" s="39">
        <v>4</v>
      </c>
      <c r="AH76" s="632" t="s">
        <v>74</v>
      </c>
      <c r="AI76" s="190"/>
      <c r="AJ76" s="39">
        <v>1</v>
      </c>
      <c r="AK76" s="632" t="s">
        <v>73</v>
      </c>
      <c r="AL76" s="190"/>
      <c r="AM76" s="703"/>
      <c r="AN76" s="632"/>
      <c r="AO76" s="289"/>
      <c r="AP76" s="633"/>
      <c r="AQ76" s="632"/>
      <c r="AR76" s="190"/>
      <c r="AS76" s="703"/>
      <c r="AT76" s="632"/>
      <c r="AU76" s="190"/>
      <c r="AV76" s="703"/>
      <c r="AW76" s="632"/>
      <c r="AX76" s="289"/>
      <c r="AY76" s="633">
        <v>5</v>
      </c>
      <c r="AZ76" s="632" t="s">
        <v>74</v>
      </c>
      <c r="BA76" s="289"/>
    </row>
    <row r="77" spans="1:53" ht="12">
      <c r="A77" s="68"/>
      <c r="B77" s="414" t="s">
        <v>202</v>
      </c>
      <c r="C77" s="244"/>
      <c r="D77" s="607"/>
      <c r="E77" s="628"/>
      <c r="F77" s="261"/>
      <c r="G77" s="73"/>
      <c r="H77" s="172"/>
      <c r="I77" s="261"/>
      <c r="J77" s="73"/>
      <c r="K77" s="172"/>
      <c r="L77" s="261"/>
      <c r="M77" s="73"/>
      <c r="N77" s="172"/>
      <c r="O77" s="261"/>
      <c r="P77" s="73"/>
      <c r="Q77" s="172"/>
      <c r="R77" s="261"/>
      <c r="S77" s="73"/>
      <c r="T77" s="499"/>
      <c r="U77" s="288"/>
      <c r="V77" s="73"/>
      <c r="W77" s="499"/>
      <c r="X77" s="261"/>
      <c r="Y77" s="73"/>
      <c r="Z77" s="172"/>
      <c r="AA77" s="261"/>
      <c r="AB77" s="73"/>
      <c r="AC77" s="172"/>
      <c r="AD77" s="261"/>
      <c r="AE77" s="73"/>
      <c r="AF77" s="257"/>
      <c r="AG77" s="167"/>
      <c r="AH77" s="73"/>
      <c r="AI77" s="248"/>
      <c r="AJ77" s="703"/>
      <c r="AK77" s="632"/>
      <c r="AL77" s="190"/>
      <c r="AM77" s="167"/>
      <c r="AN77" s="73"/>
      <c r="AO77" s="172"/>
      <c r="AP77" s="261"/>
      <c r="AQ77" s="73"/>
      <c r="AR77" s="248"/>
      <c r="AS77" s="167"/>
      <c r="AT77" s="73"/>
      <c r="AU77" s="248"/>
      <c r="AV77" s="167"/>
      <c r="AW77" s="73"/>
      <c r="AX77" s="172"/>
      <c r="AY77" s="261"/>
      <c r="AZ77" s="73"/>
      <c r="BA77" s="172"/>
    </row>
    <row r="78" spans="1:53" ht="65.25" customHeight="1">
      <c r="A78" s="715" t="s">
        <v>203</v>
      </c>
      <c r="B78" s="96" t="s">
        <v>204</v>
      </c>
      <c r="C78" s="174"/>
      <c r="D78" s="103"/>
      <c r="E78" s="146"/>
      <c r="F78" s="633"/>
      <c r="G78" s="632"/>
      <c r="H78" s="289"/>
      <c r="I78" s="633">
        <v>3</v>
      </c>
      <c r="J78" s="632" t="s">
        <v>73</v>
      </c>
      <c r="K78" s="289"/>
      <c r="L78" s="633">
        <v>5</v>
      </c>
      <c r="M78" s="632" t="s">
        <v>74</v>
      </c>
      <c r="N78" s="289"/>
      <c r="O78" s="633"/>
      <c r="P78" s="632"/>
      <c r="Q78" s="289"/>
      <c r="R78" s="633"/>
      <c r="S78" s="632"/>
      <c r="T78" s="433"/>
      <c r="U78" s="720"/>
      <c r="V78" s="632"/>
      <c r="W78" s="433"/>
      <c r="X78" s="633">
        <v>3</v>
      </c>
      <c r="Y78" s="632" t="s">
        <v>73</v>
      </c>
      <c r="Z78" s="289"/>
      <c r="AA78" s="633">
        <v>5</v>
      </c>
      <c r="AB78" s="632" t="s">
        <v>74</v>
      </c>
      <c r="AC78" s="289"/>
      <c r="AD78" s="633"/>
      <c r="AE78" s="632"/>
      <c r="AF78" s="108"/>
      <c r="AG78" s="39">
        <v>5</v>
      </c>
      <c r="AH78" s="632" t="s">
        <v>74</v>
      </c>
      <c r="AI78" s="190"/>
      <c r="AJ78" s="39">
        <v>5</v>
      </c>
      <c r="AK78" s="632" t="s">
        <v>74</v>
      </c>
      <c r="AL78" s="190"/>
      <c r="AM78" s="703">
        <v>3</v>
      </c>
      <c r="AN78" s="632" t="s">
        <v>74</v>
      </c>
      <c r="AO78" s="289"/>
      <c r="AP78" s="633"/>
      <c r="AQ78" s="632"/>
      <c r="AR78" s="190"/>
      <c r="AS78" s="703"/>
      <c r="AT78" s="632"/>
      <c r="AU78" s="190"/>
      <c r="AV78" s="703"/>
      <c r="AW78" s="632"/>
      <c r="AX78" s="289"/>
      <c r="AY78" s="633">
        <v>5</v>
      </c>
      <c r="AZ78" s="632" t="s">
        <v>74</v>
      </c>
      <c r="BA78" s="289"/>
    </row>
    <row r="79" spans="1:53" ht="65.25" customHeight="1">
      <c r="A79" s="715" t="s">
        <v>205</v>
      </c>
      <c r="B79" s="96" t="s">
        <v>206</v>
      </c>
      <c r="C79" s="174"/>
      <c r="D79" s="103"/>
      <c r="E79" s="146"/>
      <c r="F79" s="633"/>
      <c r="G79" s="632"/>
      <c r="H79" s="289"/>
      <c r="I79" s="633"/>
      <c r="J79" s="632"/>
      <c r="K79" s="289"/>
      <c r="L79" s="633"/>
      <c r="M79" s="632"/>
      <c r="N79" s="289"/>
      <c r="O79" s="633"/>
      <c r="P79" s="632"/>
      <c r="Q79" s="289"/>
      <c r="R79" s="633"/>
      <c r="S79" s="632"/>
      <c r="T79" s="433"/>
      <c r="U79" s="720"/>
      <c r="V79" s="632"/>
      <c r="W79" s="433"/>
      <c r="X79" s="633"/>
      <c r="Y79" s="632"/>
      <c r="Z79" s="289"/>
      <c r="AA79" s="633">
        <v>5</v>
      </c>
      <c r="AB79" s="632" t="s">
        <v>74</v>
      </c>
      <c r="AC79" s="289"/>
      <c r="AD79" s="633"/>
      <c r="AE79" s="632"/>
      <c r="AF79" s="108"/>
      <c r="AG79" s="39">
        <v>5</v>
      </c>
      <c r="AH79" s="632" t="s">
        <v>74</v>
      </c>
      <c r="AI79" s="190"/>
      <c r="AJ79" s="39">
        <v>5</v>
      </c>
      <c r="AK79" s="632" t="s">
        <v>74</v>
      </c>
      <c r="AL79" s="190"/>
      <c r="AM79" s="703"/>
      <c r="AN79" s="632"/>
      <c r="AO79" s="289"/>
      <c r="AP79" s="633">
        <v>3</v>
      </c>
      <c r="AQ79" s="632" t="s">
        <v>74</v>
      </c>
      <c r="AR79" s="190"/>
      <c r="AS79" s="703"/>
      <c r="AT79" s="632"/>
      <c r="AU79" s="190"/>
      <c r="AV79" s="703">
        <v>3</v>
      </c>
      <c r="AW79" s="632" t="s">
        <v>74</v>
      </c>
      <c r="AX79" s="289"/>
      <c r="AY79" s="633">
        <v>5</v>
      </c>
      <c r="AZ79" s="632" t="s">
        <v>74</v>
      </c>
      <c r="BA79" s="289"/>
    </row>
    <row r="80" spans="1:53" ht="65.25" customHeight="1">
      <c r="A80" s="715" t="s">
        <v>207</v>
      </c>
      <c r="B80" s="672" t="s">
        <v>208</v>
      </c>
      <c r="C80" s="174"/>
      <c r="D80" s="103"/>
      <c r="E80" s="146"/>
      <c r="F80" s="633"/>
      <c r="G80" s="632"/>
      <c r="H80" s="289"/>
      <c r="I80" s="633">
        <v>3</v>
      </c>
      <c r="J80" s="632" t="s">
        <v>73</v>
      </c>
      <c r="K80" s="289"/>
      <c r="L80" s="633">
        <v>3</v>
      </c>
      <c r="M80" s="632" t="s">
        <v>73</v>
      </c>
      <c r="N80" s="289"/>
      <c r="O80" s="633">
        <v>5</v>
      </c>
      <c r="P80" s="632" t="s">
        <v>73</v>
      </c>
      <c r="Q80" s="289"/>
      <c r="R80" s="633"/>
      <c r="S80" s="632"/>
      <c r="T80" s="433"/>
      <c r="U80" s="720"/>
      <c r="V80" s="632"/>
      <c r="W80" s="433"/>
      <c r="X80" s="633">
        <v>5</v>
      </c>
      <c r="Y80" s="632" t="s">
        <v>74</v>
      </c>
      <c r="Z80" s="289"/>
      <c r="AA80" s="633">
        <v>5</v>
      </c>
      <c r="AB80" s="632" t="s">
        <v>74</v>
      </c>
      <c r="AC80" s="289"/>
      <c r="AD80" s="633">
        <v>5</v>
      </c>
      <c r="AE80" s="632" t="s">
        <v>73</v>
      </c>
      <c r="AF80" s="108"/>
      <c r="AG80" s="39">
        <v>5</v>
      </c>
      <c r="AH80" s="632" t="s">
        <v>74</v>
      </c>
      <c r="AI80" s="190"/>
      <c r="AJ80" s="39">
        <v>5</v>
      </c>
      <c r="AK80" s="632" t="s">
        <v>74</v>
      </c>
      <c r="AL80" s="190"/>
      <c r="AM80" s="703">
        <v>5</v>
      </c>
      <c r="AN80" s="632" t="s">
        <v>74</v>
      </c>
      <c r="AO80" s="289"/>
      <c r="AP80" s="633"/>
      <c r="AQ80" s="632"/>
      <c r="AR80" s="190"/>
      <c r="AS80" s="703">
        <v>3</v>
      </c>
      <c r="AT80" s="632" t="s">
        <v>74</v>
      </c>
      <c r="AU80" s="190"/>
      <c r="AV80" s="703">
        <v>3</v>
      </c>
      <c r="AW80" s="632" t="s">
        <v>74</v>
      </c>
      <c r="AX80" s="289"/>
      <c r="AY80" s="633">
        <v>5</v>
      </c>
      <c r="AZ80" s="632" t="s">
        <v>74</v>
      </c>
      <c r="BA80" s="289"/>
    </row>
    <row r="81" spans="1:53" ht="65.25" customHeight="1">
      <c r="A81" s="715" t="s">
        <v>209</v>
      </c>
      <c r="B81" s="672" t="s">
        <v>210</v>
      </c>
      <c r="C81" s="174"/>
      <c r="D81" s="103"/>
      <c r="E81" s="146"/>
      <c r="F81" s="633"/>
      <c r="G81" s="632"/>
      <c r="H81" s="289"/>
      <c r="I81" s="633"/>
      <c r="J81" s="632"/>
      <c r="K81" s="289"/>
      <c r="L81" s="633"/>
      <c r="M81" s="632"/>
      <c r="N81" s="289"/>
      <c r="O81" s="633">
        <v>5</v>
      </c>
      <c r="P81" s="632" t="s">
        <v>73</v>
      </c>
      <c r="Q81" s="289"/>
      <c r="R81" s="633">
        <v>3</v>
      </c>
      <c r="S81" s="632" t="s">
        <v>73</v>
      </c>
      <c r="T81" s="433"/>
      <c r="U81" s="720"/>
      <c r="V81" s="632"/>
      <c r="W81" s="433"/>
      <c r="X81" s="633">
        <v>5</v>
      </c>
      <c r="Y81" s="632" t="s">
        <v>74</v>
      </c>
      <c r="Z81" s="289"/>
      <c r="AA81" s="633">
        <v>3</v>
      </c>
      <c r="AB81" s="632" t="s">
        <v>73</v>
      </c>
      <c r="AC81" s="289"/>
      <c r="AD81" s="633">
        <v>5</v>
      </c>
      <c r="AE81" s="632" t="s">
        <v>73</v>
      </c>
      <c r="AF81" s="108"/>
      <c r="AG81" s="39">
        <v>5</v>
      </c>
      <c r="AH81" s="632" t="s">
        <v>74</v>
      </c>
      <c r="AI81" s="190"/>
      <c r="AJ81" s="39">
        <v>5</v>
      </c>
      <c r="AK81" s="632" t="s">
        <v>74</v>
      </c>
      <c r="AL81" s="190"/>
      <c r="AM81" s="703">
        <v>5</v>
      </c>
      <c r="AN81" s="632" t="s">
        <v>74</v>
      </c>
      <c r="AO81" s="289"/>
      <c r="AP81" s="633"/>
      <c r="AQ81" s="632"/>
      <c r="AR81" s="190"/>
      <c r="AS81" s="703"/>
      <c r="AT81" s="632"/>
      <c r="AU81" s="190"/>
      <c r="AV81" s="703"/>
      <c r="AW81" s="632"/>
      <c r="AX81" s="289"/>
      <c r="AY81" s="633">
        <v>5</v>
      </c>
      <c r="AZ81" s="632" t="s">
        <v>74</v>
      </c>
      <c r="BA81" s="289"/>
    </row>
    <row r="82" spans="1:53" ht="12">
      <c r="A82" s="68"/>
      <c r="B82" s="495" t="s">
        <v>211</v>
      </c>
      <c r="C82" s="607"/>
      <c r="D82" s="607"/>
      <c r="E82" s="628"/>
      <c r="F82" s="261"/>
      <c r="G82" s="73"/>
      <c r="H82" s="172"/>
      <c r="I82" s="261"/>
      <c r="J82" s="73"/>
      <c r="K82" s="172"/>
      <c r="L82" s="261"/>
      <c r="M82" s="73"/>
      <c r="N82" s="172"/>
      <c r="O82" s="261"/>
      <c r="P82" s="73"/>
      <c r="Q82" s="172"/>
      <c r="R82" s="261"/>
      <c r="S82" s="73"/>
      <c r="T82" s="499"/>
      <c r="U82" s="288"/>
      <c r="V82" s="73"/>
      <c r="W82" s="499"/>
      <c r="X82" s="261"/>
      <c r="Y82" s="73"/>
      <c r="Z82" s="172"/>
      <c r="AA82" s="261"/>
      <c r="AB82" s="73"/>
      <c r="AC82" s="172"/>
      <c r="AD82" s="261"/>
      <c r="AE82" s="73"/>
      <c r="AF82" s="257"/>
      <c r="AG82" s="167"/>
      <c r="AH82" s="73"/>
      <c r="AI82" s="248"/>
      <c r="AJ82" s="167"/>
      <c r="AK82" s="73"/>
      <c r="AL82" s="248"/>
      <c r="AM82" s="167"/>
      <c r="AN82" s="73"/>
      <c r="AO82" s="172"/>
      <c r="AP82" s="261"/>
      <c r="AQ82" s="73"/>
      <c r="AR82" s="248"/>
      <c r="AS82" s="167"/>
      <c r="AT82" s="73"/>
      <c r="AU82" s="248"/>
      <c r="AV82" s="167"/>
      <c r="AW82" s="73"/>
      <c r="AX82" s="172"/>
      <c r="AY82" s="261"/>
      <c r="AZ82" s="73"/>
      <c r="BA82" s="172"/>
    </row>
    <row r="83" spans="1:53" ht="65.25" customHeight="1">
      <c r="A83" s="715" t="s">
        <v>212</v>
      </c>
      <c r="B83" s="672" t="s">
        <v>213</v>
      </c>
      <c r="C83" s="174"/>
      <c r="D83" s="103"/>
      <c r="E83" s="146"/>
      <c r="F83" s="633"/>
      <c r="G83" s="632"/>
      <c r="H83" s="289"/>
      <c r="I83" s="633"/>
      <c r="J83" s="632"/>
      <c r="K83" s="289"/>
      <c r="L83" s="633"/>
      <c r="M83" s="632"/>
      <c r="N83" s="289"/>
      <c r="O83" s="633">
        <v>3</v>
      </c>
      <c r="P83" s="632" t="s">
        <v>73</v>
      </c>
      <c r="Q83" s="289"/>
      <c r="R83" s="633">
        <v>2</v>
      </c>
      <c r="S83" s="632" t="s">
        <v>73</v>
      </c>
      <c r="T83" s="433"/>
      <c r="U83" s="720">
        <v>5</v>
      </c>
      <c r="V83" s="632" t="s">
        <v>74</v>
      </c>
      <c r="W83" s="433"/>
      <c r="X83" s="633">
        <v>3</v>
      </c>
      <c r="Y83" s="632" t="s">
        <v>73</v>
      </c>
      <c r="Z83" s="289"/>
      <c r="AA83" s="633">
        <v>5</v>
      </c>
      <c r="AB83" s="632" t="s">
        <v>73</v>
      </c>
      <c r="AC83" s="289"/>
      <c r="AD83" s="633">
        <v>3</v>
      </c>
      <c r="AE83" s="632" t="s">
        <v>73</v>
      </c>
      <c r="AF83" s="108"/>
      <c r="AG83" s="39">
        <v>5</v>
      </c>
      <c r="AH83" s="632" t="s">
        <v>74</v>
      </c>
      <c r="AI83" s="190"/>
      <c r="AJ83" s="39">
        <v>5</v>
      </c>
      <c r="AK83" s="632" t="s">
        <v>74</v>
      </c>
      <c r="AL83" s="190"/>
      <c r="AM83" s="703"/>
      <c r="AN83" s="632"/>
      <c r="AO83" s="289"/>
      <c r="AP83" s="633"/>
      <c r="AQ83" s="632"/>
      <c r="AR83" s="190"/>
      <c r="AS83" s="703">
        <v>3</v>
      </c>
      <c r="AT83" s="632" t="s">
        <v>73</v>
      </c>
      <c r="AU83" s="190"/>
      <c r="AV83" s="703">
        <v>3</v>
      </c>
      <c r="AW83" s="632" t="s">
        <v>73</v>
      </c>
      <c r="AX83" s="289"/>
      <c r="AY83" s="633">
        <v>5</v>
      </c>
      <c r="AZ83" s="632" t="s">
        <v>74</v>
      </c>
      <c r="BA83" s="289"/>
    </row>
    <row r="84" spans="1:53" ht="65.25" customHeight="1">
      <c r="A84" s="715" t="s">
        <v>214</v>
      </c>
      <c r="B84" s="672" t="s">
        <v>215</v>
      </c>
      <c r="C84" s="174"/>
      <c r="D84" s="103"/>
      <c r="E84" s="146"/>
      <c r="F84" s="633"/>
      <c r="G84" s="632"/>
      <c r="H84" s="289"/>
      <c r="I84" s="633">
        <v>3</v>
      </c>
      <c r="J84" s="632" t="s">
        <v>74</v>
      </c>
      <c r="K84" s="289"/>
      <c r="L84" s="633">
        <v>3</v>
      </c>
      <c r="M84" s="632" t="s">
        <v>74</v>
      </c>
      <c r="N84" s="289"/>
      <c r="O84" s="633"/>
      <c r="P84" s="632"/>
      <c r="Q84" s="289"/>
      <c r="R84" s="633">
        <v>3</v>
      </c>
      <c r="S84" s="632" t="s">
        <v>73</v>
      </c>
      <c r="T84" s="433"/>
      <c r="U84" s="720">
        <v>5</v>
      </c>
      <c r="V84" s="632" t="s">
        <v>74</v>
      </c>
      <c r="W84" s="433"/>
      <c r="X84" s="633"/>
      <c r="Y84" s="632"/>
      <c r="Z84" s="289"/>
      <c r="AA84" s="633">
        <v>2</v>
      </c>
      <c r="AB84" s="632" t="s">
        <v>73</v>
      </c>
      <c r="AC84" s="289"/>
      <c r="AD84" s="633"/>
      <c r="AE84" s="632"/>
      <c r="AF84" s="108"/>
      <c r="AG84" s="39">
        <v>3</v>
      </c>
      <c r="AH84" s="632" t="s">
        <v>74</v>
      </c>
      <c r="AI84" s="190"/>
      <c r="AJ84" s="39">
        <v>3</v>
      </c>
      <c r="AK84" s="632" t="s">
        <v>74</v>
      </c>
      <c r="AL84" s="190"/>
      <c r="AM84" s="703"/>
      <c r="AN84" s="632"/>
      <c r="AO84" s="289"/>
      <c r="AP84" s="633">
        <v>3</v>
      </c>
      <c r="AQ84" s="632" t="s">
        <v>73</v>
      </c>
      <c r="AR84" s="190"/>
      <c r="AS84" s="703"/>
      <c r="AT84" s="632"/>
      <c r="AU84" s="190"/>
      <c r="AV84" s="703">
        <v>3</v>
      </c>
      <c r="AW84" s="632" t="s">
        <v>73</v>
      </c>
      <c r="AX84" s="289"/>
      <c r="AY84" s="633">
        <v>3</v>
      </c>
      <c r="AZ84" s="632" t="s">
        <v>74</v>
      </c>
      <c r="BA84" s="289"/>
    </row>
    <row r="85" spans="1:53" ht="65.25" customHeight="1">
      <c r="A85" s="715" t="s">
        <v>216</v>
      </c>
      <c r="B85" s="672" t="s">
        <v>217</v>
      </c>
      <c r="C85" s="174"/>
      <c r="D85" s="103"/>
      <c r="E85" s="146"/>
      <c r="F85" s="633"/>
      <c r="G85" s="632"/>
      <c r="H85" s="289"/>
      <c r="I85" s="633"/>
      <c r="J85" s="632"/>
      <c r="K85" s="289"/>
      <c r="L85" s="633"/>
      <c r="M85" s="632"/>
      <c r="N85" s="289"/>
      <c r="O85" s="633"/>
      <c r="P85" s="632"/>
      <c r="Q85" s="289"/>
      <c r="R85" s="633">
        <v>2</v>
      </c>
      <c r="S85" s="632" t="s">
        <v>73</v>
      </c>
      <c r="T85" s="433"/>
      <c r="U85" s="720"/>
      <c r="V85" s="632"/>
      <c r="W85" s="433"/>
      <c r="X85" s="633"/>
      <c r="Y85" s="632"/>
      <c r="Z85" s="289"/>
      <c r="AA85" s="633">
        <v>2</v>
      </c>
      <c r="AB85" s="632" t="s">
        <v>73</v>
      </c>
      <c r="AC85" s="289"/>
      <c r="AD85" s="633"/>
      <c r="AE85" s="632"/>
      <c r="AF85" s="108"/>
      <c r="AG85" s="39">
        <v>5</v>
      </c>
      <c r="AH85" s="632" t="s">
        <v>74</v>
      </c>
      <c r="AI85" s="190"/>
      <c r="AJ85" s="39">
        <v>3</v>
      </c>
      <c r="AK85" s="632" t="s">
        <v>74</v>
      </c>
      <c r="AL85" s="190"/>
      <c r="AM85" s="703"/>
      <c r="AN85" s="632"/>
      <c r="AO85" s="289"/>
      <c r="AP85" s="633"/>
      <c r="AQ85" s="632"/>
      <c r="AR85" s="190"/>
      <c r="AS85" s="703"/>
      <c r="AT85" s="632"/>
      <c r="AU85" s="190"/>
      <c r="AV85" s="703"/>
      <c r="AW85" s="632"/>
      <c r="AX85" s="289"/>
      <c r="AY85" s="633">
        <v>3</v>
      </c>
      <c r="AZ85" s="632" t="s">
        <v>74</v>
      </c>
      <c r="BA85" s="289"/>
    </row>
    <row r="86" spans="1:53" ht="12">
      <c r="A86" s="68"/>
      <c r="B86" s="664" t="s">
        <v>218</v>
      </c>
      <c r="C86" s="235"/>
      <c r="D86" s="392"/>
      <c r="E86" s="675"/>
      <c r="F86" s="365"/>
      <c r="G86" s="643"/>
      <c r="H86" s="454"/>
      <c r="I86" s="365"/>
      <c r="J86" s="643"/>
      <c r="K86" s="454"/>
      <c r="L86" s="365"/>
      <c r="M86" s="643"/>
      <c r="N86" s="454"/>
      <c r="O86" s="365"/>
      <c r="P86" s="643"/>
      <c r="Q86" s="454"/>
      <c r="R86" s="365"/>
      <c r="S86" s="643"/>
      <c r="T86" s="358"/>
      <c r="U86" s="181"/>
      <c r="V86" s="643"/>
      <c r="W86" s="358"/>
      <c r="X86" s="365"/>
      <c r="Y86" s="643"/>
      <c r="Z86" s="454"/>
      <c r="AA86" s="365"/>
      <c r="AB86" s="643"/>
      <c r="AC86" s="454"/>
      <c r="AD86" s="365"/>
      <c r="AE86" s="643"/>
      <c r="AF86" s="512"/>
      <c r="AG86" s="49"/>
      <c r="AH86" s="643"/>
      <c r="AI86" s="526"/>
      <c r="AJ86" s="49"/>
      <c r="AK86" s="643"/>
      <c r="AL86" s="526"/>
      <c r="AM86" s="49"/>
      <c r="AN86" s="643"/>
      <c r="AO86" s="454"/>
      <c r="AP86" s="365"/>
      <c r="AQ86" s="643"/>
      <c r="AR86" s="526"/>
      <c r="AS86" s="49"/>
      <c r="AT86" s="643"/>
      <c r="AU86" s="526"/>
      <c r="AV86" s="49"/>
      <c r="AW86" s="643"/>
      <c r="AX86" s="454"/>
      <c r="AY86" s="365"/>
      <c r="AZ86" s="643"/>
      <c r="BA86" s="454"/>
    </row>
    <row r="87" spans="1:53" ht="65.25" customHeight="1">
      <c r="A87" s="715" t="s">
        <v>219</v>
      </c>
      <c r="B87" s="96" t="s">
        <v>220</v>
      </c>
      <c r="C87" s="174"/>
      <c r="D87" s="103"/>
      <c r="E87" s="146"/>
      <c r="F87" s="633"/>
      <c r="G87" s="632"/>
      <c r="H87" s="289"/>
      <c r="I87" s="633"/>
      <c r="J87" s="632"/>
      <c r="K87" s="289"/>
      <c r="L87" s="633"/>
      <c r="M87" s="632"/>
      <c r="N87" s="289"/>
      <c r="O87" s="633"/>
      <c r="P87" s="632"/>
      <c r="Q87" s="289"/>
      <c r="R87" s="633"/>
      <c r="S87" s="632"/>
      <c r="T87" s="433"/>
      <c r="U87" s="720"/>
      <c r="V87" s="632"/>
      <c r="W87" s="433"/>
      <c r="X87" s="633">
        <v>5</v>
      </c>
      <c r="Y87" s="632" t="s">
        <v>74</v>
      </c>
      <c r="Z87" s="289"/>
      <c r="AA87" s="633"/>
      <c r="AB87" s="632"/>
      <c r="AC87" s="289"/>
      <c r="AD87" s="633"/>
      <c r="AE87" s="632"/>
      <c r="AF87" s="108"/>
      <c r="AG87" s="39">
        <v>5</v>
      </c>
      <c r="AH87" s="632" t="s">
        <v>74</v>
      </c>
      <c r="AI87" s="190"/>
      <c r="AJ87" s="703">
        <v>3</v>
      </c>
      <c r="AK87" s="632" t="s">
        <v>74</v>
      </c>
      <c r="AL87" s="190"/>
      <c r="AM87" s="703">
        <v>5</v>
      </c>
      <c r="AN87" s="632" t="s">
        <v>74</v>
      </c>
      <c r="AO87" s="289"/>
      <c r="AP87" s="633"/>
      <c r="AQ87" s="632"/>
      <c r="AR87" s="190"/>
      <c r="AS87" s="703"/>
      <c r="AT87" s="632"/>
      <c r="AU87" s="190"/>
      <c r="AV87" s="703"/>
      <c r="AW87" s="632"/>
      <c r="AX87" s="289"/>
      <c r="AY87" s="633">
        <v>5</v>
      </c>
      <c r="AZ87" s="632" t="s">
        <v>74</v>
      </c>
      <c r="BA87" s="289"/>
    </row>
    <row r="88" spans="1:53" ht="65.25" customHeight="1">
      <c r="A88" s="715" t="s">
        <v>221</v>
      </c>
      <c r="B88" s="96" t="s">
        <v>222</v>
      </c>
      <c r="C88" s="174"/>
      <c r="D88" s="103"/>
      <c r="E88" s="146"/>
      <c r="F88" s="633"/>
      <c r="G88" s="632"/>
      <c r="H88" s="289"/>
      <c r="I88" s="633"/>
      <c r="J88" s="632"/>
      <c r="K88" s="289"/>
      <c r="L88" s="633"/>
      <c r="M88" s="632"/>
      <c r="N88" s="289"/>
      <c r="O88" s="633"/>
      <c r="P88" s="632"/>
      <c r="Q88" s="289"/>
      <c r="R88" s="633"/>
      <c r="S88" s="632"/>
      <c r="T88" s="433"/>
      <c r="U88" s="720"/>
      <c r="V88" s="632"/>
      <c r="W88" s="433"/>
      <c r="X88" s="633">
        <v>5</v>
      </c>
      <c r="Y88" s="632" t="s">
        <v>74</v>
      </c>
      <c r="Z88" s="289"/>
      <c r="AA88" s="633"/>
      <c r="AB88" s="632"/>
      <c r="AC88" s="289"/>
      <c r="AD88" s="633"/>
      <c r="AE88" s="632"/>
      <c r="AF88" s="108"/>
      <c r="AG88" s="703"/>
      <c r="AH88" s="632"/>
      <c r="AI88" s="190"/>
      <c r="AJ88" s="703"/>
      <c r="AK88" s="632"/>
      <c r="AL88" s="190"/>
      <c r="AM88" s="703">
        <v>3</v>
      </c>
      <c r="AN88" s="632" t="s">
        <v>73</v>
      </c>
      <c r="AO88" s="289"/>
      <c r="AP88" s="633"/>
      <c r="AQ88" s="632"/>
      <c r="AR88" s="190"/>
      <c r="AS88" s="703"/>
      <c r="AT88" s="632"/>
      <c r="AU88" s="190"/>
      <c r="AV88" s="703"/>
      <c r="AW88" s="632"/>
      <c r="AX88" s="289"/>
      <c r="AY88" s="633"/>
      <c r="AZ88" s="632"/>
      <c r="BA88" s="289"/>
    </row>
    <row r="89" spans="1:53" ht="65.25" customHeight="1">
      <c r="A89" s="715" t="s">
        <v>223</v>
      </c>
      <c r="B89" s="96" t="s">
        <v>224</v>
      </c>
      <c r="C89" s="174">
        <v>1</v>
      </c>
      <c r="D89" s="103" t="s">
        <v>73</v>
      </c>
      <c r="E89" s="146"/>
      <c r="F89" s="633"/>
      <c r="G89" s="632"/>
      <c r="H89" s="289"/>
      <c r="I89" s="633"/>
      <c r="J89" s="632"/>
      <c r="K89" s="289"/>
      <c r="L89" s="633"/>
      <c r="M89" s="632"/>
      <c r="N89" s="289"/>
      <c r="O89" s="633"/>
      <c r="P89" s="632"/>
      <c r="Q89" s="289"/>
      <c r="R89" s="633"/>
      <c r="S89" s="632"/>
      <c r="T89" s="433"/>
      <c r="U89" s="720"/>
      <c r="V89" s="632"/>
      <c r="W89" s="433"/>
      <c r="X89" s="633">
        <v>5</v>
      </c>
      <c r="Y89" s="632" t="s">
        <v>74</v>
      </c>
      <c r="Z89" s="289"/>
      <c r="AA89" s="633"/>
      <c r="AB89" s="632"/>
      <c r="AC89" s="289"/>
      <c r="AD89" s="633"/>
      <c r="AE89" s="632"/>
      <c r="AF89" s="108"/>
      <c r="AG89" s="39">
        <v>5</v>
      </c>
      <c r="AH89" s="632" t="s">
        <v>74</v>
      </c>
      <c r="AI89" s="190"/>
      <c r="AJ89" s="39">
        <v>3</v>
      </c>
      <c r="AK89" s="632" t="s">
        <v>74</v>
      </c>
      <c r="AL89" s="190"/>
      <c r="AM89" s="703">
        <v>5</v>
      </c>
      <c r="AN89" s="632" t="s">
        <v>74</v>
      </c>
      <c r="AO89" s="289"/>
      <c r="AP89" s="633">
        <v>1</v>
      </c>
      <c r="AQ89" s="632" t="s">
        <v>73</v>
      </c>
      <c r="AR89" s="190"/>
      <c r="AS89" s="703">
        <v>1</v>
      </c>
      <c r="AT89" s="632" t="s">
        <v>73</v>
      </c>
      <c r="AU89" s="190"/>
      <c r="AV89" s="703">
        <v>1</v>
      </c>
      <c r="AW89" s="632" t="s">
        <v>73</v>
      </c>
      <c r="AX89" s="289"/>
      <c r="AY89" s="633">
        <v>5</v>
      </c>
      <c r="AZ89" s="632" t="s">
        <v>74</v>
      </c>
      <c r="BA89" s="289"/>
    </row>
    <row r="90" spans="1:53" ht="65.25" customHeight="1">
      <c r="A90" s="715" t="s">
        <v>225</v>
      </c>
      <c r="B90" s="96" t="s">
        <v>226</v>
      </c>
      <c r="C90" s="174">
        <v>2</v>
      </c>
      <c r="D90" s="103" t="s">
        <v>73</v>
      </c>
      <c r="E90" s="146"/>
      <c r="F90" s="633">
        <v>2</v>
      </c>
      <c r="G90" s="632" t="s">
        <v>73</v>
      </c>
      <c r="H90" s="289"/>
      <c r="I90" s="633">
        <v>3</v>
      </c>
      <c r="J90" s="632" t="s">
        <v>73</v>
      </c>
      <c r="K90" s="289"/>
      <c r="L90" s="633">
        <v>3</v>
      </c>
      <c r="M90" s="632" t="s">
        <v>73</v>
      </c>
      <c r="N90" s="289"/>
      <c r="O90" s="633">
        <v>5</v>
      </c>
      <c r="P90" s="632" t="s">
        <v>73</v>
      </c>
      <c r="Q90" s="289"/>
      <c r="R90" s="633">
        <v>2</v>
      </c>
      <c r="S90" s="632" t="s">
        <v>73</v>
      </c>
      <c r="T90" s="433"/>
      <c r="U90" s="720">
        <v>5</v>
      </c>
      <c r="V90" s="632" t="s">
        <v>74</v>
      </c>
      <c r="W90" s="433"/>
      <c r="X90" s="633">
        <v>5</v>
      </c>
      <c r="Y90" s="632" t="s">
        <v>74</v>
      </c>
      <c r="Z90" s="289"/>
      <c r="AA90" s="633">
        <v>1</v>
      </c>
      <c r="AB90" s="632" t="s">
        <v>73</v>
      </c>
      <c r="AC90" s="289"/>
      <c r="AD90" s="633">
        <v>5</v>
      </c>
      <c r="AE90" s="632" t="s">
        <v>73</v>
      </c>
      <c r="AF90" s="108"/>
      <c r="AG90" s="39">
        <v>5</v>
      </c>
      <c r="AH90" s="632" t="s">
        <v>74</v>
      </c>
      <c r="AI90" s="190"/>
      <c r="AJ90" s="39">
        <v>3</v>
      </c>
      <c r="AK90" s="632" t="s">
        <v>74</v>
      </c>
      <c r="AL90" s="190"/>
      <c r="AM90" s="703">
        <v>5</v>
      </c>
      <c r="AN90" s="632" t="s">
        <v>74</v>
      </c>
      <c r="AO90" s="289"/>
      <c r="AP90" s="633">
        <v>3</v>
      </c>
      <c r="AQ90" s="632" t="s">
        <v>73</v>
      </c>
      <c r="AR90" s="190"/>
      <c r="AS90" s="703">
        <v>3</v>
      </c>
      <c r="AT90" s="632" t="s">
        <v>73</v>
      </c>
      <c r="AU90" s="190"/>
      <c r="AV90" s="703">
        <v>3</v>
      </c>
      <c r="AW90" s="632" t="s">
        <v>73</v>
      </c>
      <c r="AX90" s="289"/>
      <c r="AY90" s="633">
        <v>5</v>
      </c>
      <c r="AZ90" s="632" t="s">
        <v>74</v>
      </c>
      <c r="BA90" s="289"/>
    </row>
    <row r="91" spans="1:53" ht="65.25" customHeight="1">
      <c r="A91" s="715" t="s">
        <v>227</v>
      </c>
      <c r="B91" s="96" t="s">
        <v>228</v>
      </c>
      <c r="C91" s="174"/>
      <c r="D91" s="103"/>
      <c r="E91" s="146"/>
      <c r="F91" s="633"/>
      <c r="G91" s="632"/>
      <c r="H91" s="289"/>
      <c r="I91" s="633"/>
      <c r="J91" s="632"/>
      <c r="K91" s="289"/>
      <c r="L91" s="633"/>
      <c r="M91" s="632"/>
      <c r="N91" s="289"/>
      <c r="O91" s="633"/>
      <c r="P91" s="632"/>
      <c r="Q91" s="289"/>
      <c r="R91" s="633"/>
      <c r="S91" s="632"/>
      <c r="T91" s="433"/>
      <c r="U91" s="720"/>
      <c r="V91" s="632"/>
      <c r="W91" s="433"/>
      <c r="X91" s="633">
        <v>5</v>
      </c>
      <c r="Y91" s="632" t="s">
        <v>74</v>
      </c>
      <c r="Z91" s="289"/>
      <c r="AA91" s="633"/>
      <c r="AB91" s="632"/>
      <c r="AC91" s="289"/>
      <c r="AD91" s="633"/>
      <c r="AE91" s="632"/>
      <c r="AF91" s="108"/>
      <c r="AG91" s="39">
        <v>5</v>
      </c>
      <c r="AH91" s="632" t="s">
        <v>74</v>
      </c>
      <c r="AI91" s="190"/>
      <c r="AJ91" s="39">
        <v>3</v>
      </c>
      <c r="AK91" s="632" t="s">
        <v>74</v>
      </c>
      <c r="AL91" s="190"/>
      <c r="AM91" s="703"/>
      <c r="AN91" s="632"/>
      <c r="AO91" s="289"/>
      <c r="AP91" s="633">
        <v>1</v>
      </c>
      <c r="AQ91" s="632" t="s">
        <v>73</v>
      </c>
      <c r="AR91" s="190"/>
      <c r="AS91" s="703"/>
      <c r="AT91" s="632"/>
      <c r="AU91" s="190"/>
      <c r="AV91" s="703"/>
      <c r="AW91" s="632"/>
      <c r="AX91" s="289"/>
      <c r="AY91" s="633">
        <v>5</v>
      </c>
      <c r="AZ91" s="632" t="s">
        <v>74</v>
      </c>
      <c r="BA91" s="289"/>
    </row>
    <row r="92" spans="1:53" ht="65.25" customHeight="1">
      <c r="A92" s="715" t="s">
        <v>229</v>
      </c>
      <c r="B92" s="672" t="s">
        <v>230</v>
      </c>
      <c r="C92" s="174">
        <v>1</v>
      </c>
      <c r="D92" s="103" t="s">
        <v>73</v>
      </c>
      <c r="E92" s="146"/>
      <c r="F92" s="633"/>
      <c r="G92" s="632"/>
      <c r="H92" s="289"/>
      <c r="I92" s="633">
        <v>1</v>
      </c>
      <c r="J92" s="632" t="s">
        <v>73</v>
      </c>
      <c r="K92" s="289"/>
      <c r="L92" s="633"/>
      <c r="M92" s="632"/>
      <c r="N92" s="289"/>
      <c r="O92" s="633">
        <v>5</v>
      </c>
      <c r="P92" s="632" t="s">
        <v>73</v>
      </c>
      <c r="Q92" s="289"/>
      <c r="R92" s="633">
        <v>2</v>
      </c>
      <c r="S92" s="632" t="s">
        <v>73</v>
      </c>
      <c r="T92" s="433"/>
      <c r="U92" s="720">
        <v>5</v>
      </c>
      <c r="V92" s="632" t="s">
        <v>74</v>
      </c>
      <c r="W92" s="433"/>
      <c r="X92" s="633">
        <v>5</v>
      </c>
      <c r="Y92" s="632" t="s">
        <v>74</v>
      </c>
      <c r="Z92" s="289"/>
      <c r="AA92" s="633"/>
      <c r="AB92" s="632"/>
      <c r="AC92" s="289"/>
      <c r="AD92" s="633"/>
      <c r="AE92" s="632"/>
      <c r="AF92" s="108"/>
      <c r="AG92" s="39">
        <v>3</v>
      </c>
      <c r="AH92" s="632" t="s">
        <v>73</v>
      </c>
      <c r="AI92" s="190"/>
      <c r="AJ92" s="39">
        <v>3</v>
      </c>
      <c r="AK92" s="632" t="s">
        <v>74</v>
      </c>
      <c r="AL92" s="190"/>
      <c r="AM92" s="703">
        <v>3</v>
      </c>
      <c r="AN92" s="632" t="s">
        <v>74</v>
      </c>
      <c r="AO92" s="289"/>
      <c r="AP92" s="633"/>
      <c r="AQ92" s="632"/>
      <c r="AR92" s="190"/>
      <c r="AS92" s="703">
        <v>1</v>
      </c>
      <c r="AT92" s="632" t="s">
        <v>73</v>
      </c>
      <c r="AU92" s="190"/>
      <c r="AV92" s="703">
        <v>1</v>
      </c>
      <c r="AW92" s="632" t="s">
        <v>73</v>
      </c>
      <c r="AX92" s="289"/>
      <c r="AY92" s="633">
        <v>3</v>
      </c>
      <c r="AZ92" s="632" t="s">
        <v>73</v>
      </c>
      <c r="BA92" s="289"/>
    </row>
    <row r="93" spans="1:53" ht="65.25" customHeight="1">
      <c r="A93" s="715" t="s">
        <v>231</v>
      </c>
      <c r="B93" s="672" t="s">
        <v>232</v>
      </c>
      <c r="C93" s="174">
        <v>1</v>
      </c>
      <c r="D93" s="103" t="s">
        <v>73</v>
      </c>
      <c r="E93" s="146"/>
      <c r="F93" s="633">
        <v>1</v>
      </c>
      <c r="G93" s="632" t="s">
        <v>73</v>
      </c>
      <c r="H93" s="289"/>
      <c r="I93" s="633">
        <v>3</v>
      </c>
      <c r="J93" s="632" t="s">
        <v>73</v>
      </c>
      <c r="K93" s="289"/>
      <c r="L93" s="633"/>
      <c r="M93" s="632"/>
      <c r="N93" s="289"/>
      <c r="O93" s="633">
        <v>5</v>
      </c>
      <c r="P93" s="632" t="s">
        <v>73</v>
      </c>
      <c r="Q93" s="289"/>
      <c r="R93" s="633">
        <v>1</v>
      </c>
      <c r="S93" s="632" t="s">
        <v>73</v>
      </c>
      <c r="T93" s="433"/>
      <c r="U93" s="720">
        <v>5</v>
      </c>
      <c r="V93" s="632" t="s">
        <v>74</v>
      </c>
      <c r="W93" s="433"/>
      <c r="X93" s="633">
        <v>5</v>
      </c>
      <c r="Y93" s="632" t="s">
        <v>74</v>
      </c>
      <c r="Z93" s="289"/>
      <c r="AA93" s="633"/>
      <c r="AB93" s="632"/>
      <c r="AC93" s="289"/>
      <c r="AD93" s="633">
        <v>5</v>
      </c>
      <c r="AE93" s="632" t="s">
        <v>73</v>
      </c>
      <c r="AF93" s="108"/>
      <c r="AG93" s="39">
        <v>5</v>
      </c>
      <c r="AH93" s="632" t="s">
        <v>74</v>
      </c>
      <c r="AI93" s="190"/>
      <c r="AJ93" s="39">
        <v>3</v>
      </c>
      <c r="AK93" s="632" t="s">
        <v>74</v>
      </c>
      <c r="AL93" s="190"/>
      <c r="AM93" s="703">
        <v>5</v>
      </c>
      <c r="AN93" s="632" t="s">
        <v>74</v>
      </c>
      <c r="AO93" s="289"/>
      <c r="AP93" s="633"/>
      <c r="AQ93" s="632"/>
      <c r="AR93" s="190"/>
      <c r="AS93" s="703">
        <v>3</v>
      </c>
      <c r="AT93" s="632" t="s">
        <v>74</v>
      </c>
      <c r="AU93" s="190"/>
      <c r="AV93" s="703">
        <v>3</v>
      </c>
      <c r="AW93" s="632" t="s">
        <v>74</v>
      </c>
      <c r="AX93" s="289"/>
      <c r="AY93" s="633">
        <v>5</v>
      </c>
      <c r="AZ93" s="632" t="s">
        <v>74</v>
      </c>
      <c r="BA93" s="289"/>
    </row>
    <row r="94" spans="1:53" ht="12">
      <c r="A94" s="226"/>
      <c r="B94" s="144"/>
      <c r="C94" s="699"/>
      <c r="D94" s="530"/>
      <c r="E94" s="372"/>
      <c r="F94" s="225"/>
      <c r="G94" s="434"/>
      <c r="H94" s="634"/>
      <c r="I94" s="225"/>
      <c r="J94" s="434"/>
      <c r="K94" s="634"/>
      <c r="L94" s="225"/>
      <c r="M94" s="434"/>
      <c r="N94" s="634"/>
      <c r="O94" s="225"/>
      <c r="P94" s="434"/>
      <c r="Q94" s="634"/>
      <c r="R94" s="225"/>
      <c r="S94" s="434"/>
      <c r="T94" s="210"/>
      <c r="U94" s="52"/>
      <c r="V94" s="434"/>
      <c r="W94" s="210"/>
      <c r="X94" s="225"/>
      <c r="Y94" s="434"/>
      <c r="Z94" s="634"/>
      <c r="AA94" s="225"/>
      <c r="AB94" s="434"/>
      <c r="AC94" s="634"/>
      <c r="AD94" s="225"/>
      <c r="AE94" s="434"/>
      <c r="AF94" s="398"/>
      <c r="AG94" s="680"/>
      <c r="AH94" s="434"/>
      <c r="AI94" s="408"/>
      <c r="AJ94" s="680"/>
      <c r="AK94" s="434"/>
      <c r="AL94" s="408"/>
      <c r="AM94" s="680"/>
      <c r="AN94" s="434"/>
      <c r="AO94" s="634"/>
      <c r="AP94" s="225"/>
      <c r="AQ94" s="434"/>
      <c r="AR94" s="408"/>
      <c r="AS94" s="680"/>
      <c r="AT94" s="434"/>
      <c r="AU94" s="408"/>
      <c r="AV94" s="680"/>
      <c r="AW94" s="434"/>
      <c r="AX94" s="634"/>
      <c r="AY94" s="225"/>
      <c r="AZ94" s="434"/>
      <c r="BA94" s="634"/>
    </row>
    <row r="95" spans="1:53" ht="12">
      <c r="A95" s="68"/>
      <c r="B95" s="532" t="s">
        <v>233</v>
      </c>
      <c r="C95" s="653"/>
      <c r="D95" s="553"/>
      <c r="E95" s="200"/>
      <c r="F95" s="332"/>
      <c r="G95" s="655"/>
      <c r="H95" s="91"/>
      <c r="I95" s="332"/>
      <c r="J95" s="655"/>
      <c r="K95" s="91"/>
      <c r="L95" s="332"/>
      <c r="M95" s="655"/>
      <c r="N95" s="91"/>
      <c r="O95" s="332"/>
      <c r="P95" s="655"/>
      <c r="Q95" s="91"/>
      <c r="R95" s="332"/>
      <c r="S95" s="655"/>
      <c r="T95" s="114"/>
      <c r="U95" s="169"/>
      <c r="V95" s="438"/>
      <c r="W95" s="114"/>
      <c r="X95" s="332"/>
      <c r="Y95" s="655"/>
      <c r="Z95" s="91"/>
      <c r="AA95" s="332"/>
      <c r="AB95" s="655"/>
      <c r="AC95" s="91"/>
      <c r="AD95" s="332"/>
      <c r="AE95" s="655"/>
      <c r="AF95" s="453"/>
      <c r="AG95" s="143"/>
      <c r="AH95" s="655"/>
      <c r="AI95" s="195"/>
      <c r="AJ95" s="143"/>
      <c r="AK95" s="655"/>
      <c r="AL95" s="195"/>
      <c r="AM95" s="143"/>
      <c r="AN95" s="655"/>
      <c r="AO95" s="91"/>
      <c r="AP95" s="332"/>
      <c r="AQ95" s="655"/>
      <c r="AR95" s="195"/>
      <c r="AS95" s="143"/>
      <c r="AT95" s="655"/>
      <c r="AU95" s="195"/>
      <c r="AV95" s="143"/>
      <c r="AW95" s="655"/>
      <c r="AX95" s="91"/>
      <c r="AY95" s="332"/>
      <c r="AZ95" s="655"/>
      <c r="BA95" s="91"/>
    </row>
    <row r="96" spans="1:53" ht="12">
      <c r="A96" s="68"/>
      <c r="B96" s="202" t="s">
        <v>234</v>
      </c>
      <c r="C96" s="524"/>
      <c r="D96" s="216"/>
      <c r="E96" s="100"/>
      <c r="F96" s="36"/>
      <c r="G96" s="287"/>
      <c r="H96" s="422"/>
      <c r="I96" s="36"/>
      <c r="J96" s="287"/>
      <c r="K96" s="422"/>
      <c r="L96" s="36"/>
      <c r="M96" s="287"/>
      <c r="N96" s="422"/>
      <c r="O96" s="36"/>
      <c r="P96" s="287"/>
      <c r="Q96" s="422"/>
      <c r="R96" s="36"/>
      <c r="S96" s="287"/>
      <c r="T96" s="272"/>
      <c r="U96" s="652"/>
      <c r="V96" s="685"/>
      <c r="W96" s="272"/>
      <c r="X96" s="36"/>
      <c r="Y96" s="287"/>
      <c r="Z96" s="422"/>
      <c r="AA96" s="36"/>
      <c r="AB96" s="287"/>
      <c r="AC96" s="422"/>
      <c r="AD96" s="36"/>
      <c r="AE96" s="287"/>
      <c r="AF96" s="182"/>
      <c r="AG96" s="496"/>
      <c r="AH96" s="287"/>
      <c r="AI96" s="399"/>
      <c r="AJ96" s="496"/>
      <c r="AK96" s="287"/>
      <c r="AL96" s="399"/>
      <c r="AM96" s="496"/>
      <c r="AN96" s="287"/>
      <c r="AO96" s="422"/>
      <c r="AP96" s="36"/>
      <c r="AQ96" s="287"/>
      <c r="AR96" s="399"/>
      <c r="AS96" s="496"/>
      <c r="AT96" s="287"/>
      <c r="AU96" s="399"/>
      <c r="AV96" s="496"/>
      <c r="AW96" s="287"/>
      <c r="AX96" s="422"/>
      <c r="AY96" s="36"/>
      <c r="AZ96" s="287"/>
      <c r="BA96" s="422"/>
    </row>
    <row r="97" spans="1:53" ht="65.25" customHeight="1">
      <c r="A97" s="715" t="s">
        <v>235</v>
      </c>
      <c r="B97" s="96" t="s">
        <v>236</v>
      </c>
      <c r="C97" s="174"/>
      <c r="D97" s="103"/>
      <c r="E97" s="146"/>
      <c r="F97" s="633"/>
      <c r="G97" s="632"/>
      <c r="H97" s="289"/>
      <c r="I97" s="633"/>
      <c r="J97" s="632"/>
      <c r="K97" s="289"/>
      <c r="L97" s="633"/>
      <c r="M97" s="632"/>
      <c r="N97" s="289"/>
      <c r="O97" s="633"/>
      <c r="P97" s="632"/>
      <c r="Q97" s="289"/>
      <c r="R97" s="633"/>
      <c r="S97" s="632"/>
      <c r="T97" s="433"/>
      <c r="U97" s="720">
        <v>5</v>
      </c>
      <c r="V97" s="259" t="s">
        <v>74</v>
      </c>
      <c r="W97" s="433"/>
      <c r="X97" s="633"/>
      <c r="Y97" s="632"/>
      <c r="Z97" s="289"/>
      <c r="AA97" s="633"/>
      <c r="AB97" s="632"/>
      <c r="AC97" s="289"/>
      <c r="AD97" s="633"/>
      <c r="AE97" s="632"/>
      <c r="AF97" s="108"/>
      <c r="AG97" s="39">
        <v>5</v>
      </c>
      <c r="AH97" s="632" t="s">
        <v>74</v>
      </c>
      <c r="AI97" s="190"/>
      <c r="AJ97" s="39">
        <v>3</v>
      </c>
      <c r="AK97" s="632" t="s">
        <v>74</v>
      </c>
      <c r="AL97" s="190"/>
      <c r="AM97" s="703"/>
      <c r="AN97" s="632"/>
      <c r="AO97" s="289"/>
      <c r="AP97" s="633">
        <v>3</v>
      </c>
      <c r="AQ97" s="632" t="s">
        <v>74</v>
      </c>
      <c r="AR97" s="190"/>
      <c r="AS97" s="703"/>
      <c r="AT97" s="632"/>
      <c r="AU97" s="190"/>
      <c r="AV97" s="703">
        <v>3</v>
      </c>
      <c r="AW97" s="632" t="s">
        <v>74</v>
      </c>
      <c r="AX97" s="289"/>
      <c r="AY97" s="633">
        <v>5</v>
      </c>
      <c r="AZ97" s="632" t="s">
        <v>74</v>
      </c>
      <c r="BA97" s="289"/>
    </row>
    <row r="98" spans="1:53" ht="65.25" customHeight="1">
      <c r="A98" s="715" t="s">
        <v>237</v>
      </c>
      <c r="B98" s="96" t="s">
        <v>238</v>
      </c>
      <c r="C98" s="174"/>
      <c r="D98" s="103"/>
      <c r="E98" s="146"/>
      <c r="F98" s="633"/>
      <c r="G98" s="632"/>
      <c r="H98" s="289"/>
      <c r="I98" s="633"/>
      <c r="J98" s="632"/>
      <c r="K98" s="289"/>
      <c r="L98" s="633"/>
      <c r="M98" s="632"/>
      <c r="N98" s="289"/>
      <c r="O98" s="633"/>
      <c r="P98" s="632"/>
      <c r="Q98" s="289"/>
      <c r="R98" s="633"/>
      <c r="S98" s="632"/>
      <c r="T98" s="433"/>
      <c r="U98" s="720"/>
      <c r="V98" s="259"/>
      <c r="W98" s="433"/>
      <c r="X98" s="633"/>
      <c r="Y98" s="632"/>
      <c r="Z98" s="289"/>
      <c r="AA98" s="633"/>
      <c r="AB98" s="632"/>
      <c r="AC98" s="289"/>
      <c r="AD98" s="633"/>
      <c r="AE98" s="632"/>
      <c r="AF98" s="108"/>
      <c r="AG98" s="39">
        <v>5</v>
      </c>
      <c r="AH98" s="632" t="s">
        <v>74</v>
      </c>
      <c r="AI98" s="190"/>
      <c r="AJ98" s="39">
        <v>3</v>
      </c>
      <c r="AK98" s="632" t="s">
        <v>74</v>
      </c>
      <c r="AL98" s="190"/>
      <c r="AM98" s="703"/>
      <c r="AN98" s="632"/>
      <c r="AO98" s="289"/>
      <c r="AP98" s="633">
        <v>3</v>
      </c>
      <c r="AQ98" s="632" t="s">
        <v>74</v>
      </c>
      <c r="AR98" s="190"/>
      <c r="AS98" s="703"/>
      <c r="AT98" s="632"/>
      <c r="AU98" s="190"/>
      <c r="AV98" s="703">
        <v>3</v>
      </c>
      <c r="AW98" s="632" t="s">
        <v>74</v>
      </c>
      <c r="AX98" s="289"/>
      <c r="AY98" s="633">
        <v>5</v>
      </c>
      <c r="AZ98" s="632" t="s">
        <v>74</v>
      </c>
      <c r="BA98" s="289"/>
    </row>
    <row r="99" spans="1:53" ht="12">
      <c r="A99" s="68"/>
      <c r="B99" s="268" t="s">
        <v>239</v>
      </c>
      <c r="C99" s="560"/>
      <c r="D99" s="560"/>
      <c r="E99" s="528"/>
      <c r="F99" s="368"/>
      <c r="G99" s="163"/>
      <c r="H99" s="645"/>
      <c r="I99" s="368"/>
      <c r="J99" s="163"/>
      <c r="K99" s="645"/>
      <c r="L99" s="368"/>
      <c r="M99" s="163"/>
      <c r="N99" s="645"/>
      <c r="O99" s="368"/>
      <c r="P99" s="163"/>
      <c r="Q99" s="645"/>
      <c r="R99" s="368"/>
      <c r="S99" s="163"/>
      <c r="T99" s="69"/>
      <c r="U99" s="538"/>
      <c r="V99" s="236"/>
      <c r="W99" s="69"/>
      <c r="X99" s="368"/>
      <c r="Y99" s="163"/>
      <c r="Z99" s="645"/>
      <c r="AA99" s="368"/>
      <c r="AB99" s="163"/>
      <c r="AC99" s="645"/>
      <c r="AD99" s="368"/>
      <c r="AE99" s="163"/>
      <c r="AF99" s="395"/>
      <c r="AG99" s="444"/>
      <c r="AH99" s="163"/>
      <c r="AI99" s="394"/>
      <c r="AJ99" s="444"/>
      <c r="AK99" s="163"/>
      <c r="AL99" s="394"/>
      <c r="AM99" s="444"/>
      <c r="AN99" s="163"/>
      <c r="AO99" s="645"/>
      <c r="AP99" s="368"/>
      <c r="AQ99" s="163"/>
      <c r="AR99" s="394"/>
      <c r="AS99" s="444"/>
      <c r="AT99" s="163"/>
      <c r="AU99" s="394"/>
      <c r="AV99" s="444"/>
      <c r="AW99" s="163"/>
      <c r="AX99" s="645"/>
      <c r="AY99" s="368"/>
      <c r="AZ99" s="163"/>
      <c r="BA99" s="645"/>
    </row>
    <row r="100" spans="1:53" ht="12">
      <c r="A100" s="68"/>
      <c r="B100" s="467" t="s">
        <v>240</v>
      </c>
      <c r="C100" s="706"/>
      <c r="D100" s="706"/>
      <c r="E100" s="694"/>
      <c r="F100" s="198"/>
      <c r="G100" s="640"/>
      <c r="H100" s="211"/>
      <c r="I100" s="198"/>
      <c r="J100" s="640"/>
      <c r="K100" s="211"/>
      <c r="L100" s="198"/>
      <c r="M100" s="640"/>
      <c r="N100" s="211"/>
      <c r="O100" s="198"/>
      <c r="P100" s="640"/>
      <c r="Q100" s="211"/>
      <c r="R100" s="198"/>
      <c r="S100" s="640"/>
      <c r="T100" s="445"/>
      <c r="U100" s="153"/>
      <c r="V100" s="679"/>
      <c r="W100" s="445"/>
      <c r="X100" s="198"/>
      <c r="Y100" s="640"/>
      <c r="Z100" s="211"/>
      <c r="AA100" s="198"/>
      <c r="AB100" s="640"/>
      <c r="AC100" s="211"/>
      <c r="AD100" s="198"/>
      <c r="AE100" s="640"/>
      <c r="AF100" s="81"/>
      <c r="AG100" s="718"/>
      <c r="AH100" s="640"/>
      <c r="AI100" s="139"/>
      <c r="AJ100" s="718"/>
      <c r="AK100" s="640"/>
      <c r="AL100" s="139"/>
      <c r="AM100" s="718"/>
      <c r="AN100" s="640"/>
      <c r="AO100" s="211"/>
      <c r="AP100" s="198"/>
      <c r="AQ100" s="640"/>
      <c r="AR100" s="139"/>
      <c r="AS100" s="718"/>
      <c r="AT100" s="640"/>
      <c r="AU100" s="139"/>
      <c r="AV100" s="718"/>
      <c r="AW100" s="640"/>
      <c r="AX100" s="211"/>
      <c r="AY100" s="198"/>
      <c r="AZ100" s="640"/>
      <c r="BA100" s="211"/>
    </row>
    <row r="101" spans="1:53" ht="65.25" customHeight="1">
      <c r="A101" s="715" t="s">
        <v>241</v>
      </c>
      <c r="B101" s="96" t="s">
        <v>242</v>
      </c>
      <c r="C101" s="174">
        <v>2</v>
      </c>
      <c r="D101" s="103" t="s">
        <v>74</v>
      </c>
      <c r="E101" s="146"/>
      <c r="F101" s="633">
        <v>2</v>
      </c>
      <c r="G101" s="632" t="s">
        <v>74</v>
      </c>
      <c r="H101" s="289"/>
      <c r="I101" s="633"/>
      <c r="J101" s="632"/>
      <c r="K101" s="289"/>
      <c r="L101" s="633"/>
      <c r="M101" s="632"/>
      <c r="N101" s="289"/>
      <c r="O101" s="633"/>
      <c r="P101" s="632"/>
      <c r="Q101" s="289"/>
      <c r="R101" s="633">
        <v>2</v>
      </c>
      <c r="S101" s="632" t="s">
        <v>73</v>
      </c>
      <c r="T101" s="433"/>
      <c r="U101" s="720">
        <v>5</v>
      </c>
      <c r="V101" s="632" t="s">
        <v>74</v>
      </c>
      <c r="W101" s="433"/>
      <c r="X101" s="633">
        <v>3</v>
      </c>
      <c r="Y101" s="632" t="s">
        <v>73</v>
      </c>
      <c r="Z101" s="289"/>
      <c r="AA101" s="633"/>
      <c r="AB101" s="632"/>
      <c r="AC101" s="289"/>
      <c r="AD101" s="633"/>
      <c r="AE101" s="632"/>
      <c r="AF101" s="108"/>
      <c r="AG101" s="39">
        <v>5</v>
      </c>
      <c r="AH101" s="632" t="s">
        <v>74</v>
      </c>
      <c r="AI101" s="190"/>
      <c r="AJ101" s="39">
        <v>3</v>
      </c>
      <c r="AK101" s="632" t="s">
        <v>74</v>
      </c>
      <c r="AL101" s="190"/>
      <c r="AM101" s="703">
        <v>5</v>
      </c>
      <c r="AN101" s="632" t="s">
        <v>74</v>
      </c>
      <c r="AO101" s="289"/>
      <c r="AP101" s="633"/>
      <c r="AQ101" s="632"/>
      <c r="AR101" s="190"/>
      <c r="AS101" s="703">
        <v>3</v>
      </c>
      <c r="AT101" s="632" t="s">
        <v>74</v>
      </c>
      <c r="AU101" s="190"/>
      <c r="AV101" s="703">
        <v>3</v>
      </c>
      <c r="AW101" s="632" t="s">
        <v>74</v>
      </c>
      <c r="AX101" s="289"/>
      <c r="AY101" s="633">
        <v>5</v>
      </c>
      <c r="AZ101" s="632" t="s">
        <v>74</v>
      </c>
      <c r="BA101" s="289"/>
    </row>
    <row r="102" spans="1:53" ht="65.25" customHeight="1">
      <c r="A102" s="715" t="s">
        <v>243</v>
      </c>
      <c r="B102" s="672" t="s">
        <v>244</v>
      </c>
      <c r="C102" s="174">
        <v>4</v>
      </c>
      <c r="D102" s="103" t="s">
        <v>74</v>
      </c>
      <c r="E102" s="146"/>
      <c r="F102" s="633">
        <v>4</v>
      </c>
      <c r="G102" s="632" t="s">
        <v>74</v>
      </c>
      <c r="H102" s="146"/>
      <c r="I102" s="633">
        <v>3</v>
      </c>
      <c r="J102" s="632" t="s">
        <v>74</v>
      </c>
      <c r="K102" s="289"/>
      <c r="L102" s="633">
        <v>5</v>
      </c>
      <c r="M102" s="632" t="s">
        <v>74</v>
      </c>
      <c r="N102" s="289"/>
      <c r="O102" s="633" t="s">
        <v>74</v>
      </c>
      <c r="P102" s="632" t="s">
        <v>74</v>
      </c>
      <c r="Q102" s="289"/>
      <c r="R102" s="633">
        <v>2</v>
      </c>
      <c r="S102" s="632" t="s">
        <v>73</v>
      </c>
      <c r="T102" s="433"/>
      <c r="U102" s="720">
        <v>5</v>
      </c>
      <c r="V102" s="632" t="s">
        <v>74</v>
      </c>
      <c r="W102" s="433"/>
      <c r="X102" s="633">
        <v>3</v>
      </c>
      <c r="Y102" s="632" t="s">
        <v>73</v>
      </c>
      <c r="Z102" s="289"/>
      <c r="AA102" s="633">
        <v>2</v>
      </c>
      <c r="AB102" s="632" t="s">
        <v>73</v>
      </c>
      <c r="AC102" s="289"/>
      <c r="AD102" s="633"/>
      <c r="AE102" s="632"/>
      <c r="AF102" s="108"/>
      <c r="AG102" s="39">
        <v>5</v>
      </c>
      <c r="AH102" s="632" t="s">
        <v>74</v>
      </c>
      <c r="AI102" s="190"/>
      <c r="AJ102" s="39">
        <v>3</v>
      </c>
      <c r="AK102" s="632" t="s">
        <v>74</v>
      </c>
      <c r="AL102" s="190"/>
      <c r="AM102" s="703">
        <v>5</v>
      </c>
      <c r="AN102" s="632" t="s">
        <v>74</v>
      </c>
      <c r="AO102" s="289"/>
      <c r="AP102" s="633">
        <v>3</v>
      </c>
      <c r="AQ102" s="632" t="s">
        <v>74</v>
      </c>
      <c r="AR102" s="190"/>
      <c r="AS102" s="703">
        <v>3</v>
      </c>
      <c r="AT102" s="632" t="s">
        <v>74</v>
      </c>
      <c r="AU102" s="190"/>
      <c r="AV102" s="703">
        <v>3</v>
      </c>
      <c r="AW102" s="632" t="s">
        <v>74</v>
      </c>
      <c r="AX102" s="289"/>
      <c r="AY102" s="633">
        <v>5</v>
      </c>
      <c r="AZ102" s="632" t="s">
        <v>74</v>
      </c>
      <c r="BA102" s="289"/>
    </row>
    <row r="103" spans="1:53" ht="65.25" customHeight="1">
      <c r="A103" s="715" t="s">
        <v>245</v>
      </c>
      <c r="B103" s="672" t="s">
        <v>246</v>
      </c>
      <c r="C103" s="174">
        <v>1</v>
      </c>
      <c r="D103" s="103" t="s">
        <v>73</v>
      </c>
      <c r="E103" s="146"/>
      <c r="F103" s="633">
        <v>1</v>
      </c>
      <c r="G103" s="632" t="s">
        <v>73</v>
      </c>
      <c r="H103" s="289"/>
      <c r="I103" s="633"/>
      <c r="J103" s="632"/>
      <c r="K103" s="289"/>
      <c r="L103" s="633"/>
      <c r="M103" s="632"/>
      <c r="N103" s="289"/>
      <c r="O103" s="633"/>
      <c r="P103" s="632"/>
      <c r="Q103" s="289"/>
      <c r="R103" s="633">
        <v>3</v>
      </c>
      <c r="S103" s="632" t="s">
        <v>73</v>
      </c>
      <c r="T103" s="433"/>
      <c r="U103" s="720">
        <v>5</v>
      </c>
      <c r="V103" s="632" t="s">
        <v>74</v>
      </c>
      <c r="W103" s="433"/>
      <c r="X103" s="633">
        <v>5</v>
      </c>
      <c r="Y103" s="632" t="s">
        <v>74</v>
      </c>
      <c r="Z103" s="289"/>
      <c r="AA103" s="633">
        <v>2</v>
      </c>
      <c r="AB103" s="632" t="s">
        <v>73</v>
      </c>
      <c r="AC103" s="289"/>
      <c r="AD103" s="633"/>
      <c r="AE103" s="632"/>
      <c r="AF103" s="108"/>
      <c r="AG103" s="39">
        <v>5</v>
      </c>
      <c r="AH103" s="632" t="s">
        <v>74</v>
      </c>
      <c r="AI103" s="190"/>
      <c r="AJ103" s="39"/>
      <c r="AK103" s="632"/>
      <c r="AL103" s="190"/>
      <c r="AM103" s="703"/>
      <c r="AN103" s="632"/>
      <c r="AO103" s="289"/>
      <c r="AP103" s="633">
        <v>1</v>
      </c>
      <c r="AQ103" s="632" t="s">
        <v>73</v>
      </c>
      <c r="AR103" s="190"/>
      <c r="AS103" s="703"/>
      <c r="AT103" s="632"/>
      <c r="AU103" s="190"/>
      <c r="AV103" s="703"/>
      <c r="AW103" s="632"/>
      <c r="AX103" s="289"/>
      <c r="AY103" s="633"/>
      <c r="AZ103" s="632"/>
      <c r="BA103" s="289"/>
    </row>
    <row r="104" spans="1:53" ht="12">
      <c r="A104" s="68"/>
      <c r="B104" s="701" t="s">
        <v>247</v>
      </c>
      <c r="C104" s="291"/>
      <c r="D104" s="619"/>
      <c r="E104" s="568"/>
      <c r="F104" s="611"/>
      <c r="G104" s="78"/>
      <c r="H104" s="631"/>
      <c r="I104" s="611"/>
      <c r="J104" s="78"/>
      <c r="K104" s="631"/>
      <c r="L104" s="611"/>
      <c r="M104" s="78"/>
      <c r="N104" s="631"/>
      <c r="O104" s="611"/>
      <c r="P104" s="78"/>
      <c r="Q104" s="631"/>
      <c r="R104" s="611"/>
      <c r="S104" s="78"/>
      <c r="T104" s="490"/>
      <c r="U104" s="204"/>
      <c r="V104" s="78"/>
      <c r="W104" s="490"/>
      <c r="X104" s="611"/>
      <c r="Y104" s="78"/>
      <c r="Z104" s="631"/>
      <c r="AA104" s="611"/>
      <c r="AB104" s="78"/>
      <c r="AC104" s="631"/>
      <c r="AD104" s="611"/>
      <c r="AE104" s="78"/>
      <c r="AF104" s="30"/>
      <c r="AG104" s="282"/>
      <c r="AH104" s="78"/>
      <c r="AI104" s="242"/>
      <c r="AJ104" s="282"/>
      <c r="AK104" s="78"/>
      <c r="AL104" s="242"/>
      <c r="AM104" s="282"/>
      <c r="AN104" s="78"/>
      <c r="AO104" s="631"/>
      <c r="AP104" s="611"/>
      <c r="AQ104" s="78"/>
      <c r="AR104" s="242"/>
      <c r="AS104" s="282"/>
      <c r="AT104" s="78"/>
      <c r="AU104" s="242"/>
      <c r="AV104" s="282"/>
      <c r="AW104" s="78"/>
      <c r="AX104" s="631"/>
      <c r="AY104" s="611"/>
      <c r="AZ104" s="78"/>
      <c r="BA104" s="631"/>
    </row>
    <row r="105" spans="1:53" ht="12">
      <c r="A105" s="68"/>
      <c r="B105" s="414" t="s">
        <v>248</v>
      </c>
      <c r="C105" s="244"/>
      <c r="D105" s="607"/>
      <c r="E105" s="628"/>
      <c r="F105" s="261"/>
      <c r="G105" s="73"/>
      <c r="H105" s="172"/>
      <c r="I105" s="261"/>
      <c r="J105" s="73"/>
      <c r="K105" s="172"/>
      <c r="L105" s="261"/>
      <c r="M105" s="73"/>
      <c r="N105" s="172"/>
      <c r="O105" s="261"/>
      <c r="P105" s="73"/>
      <c r="Q105" s="172"/>
      <c r="R105" s="261"/>
      <c r="S105" s="73"/>
      <c r="T105" s="499"/>
      <c r="U105" s="288"/>
      <c r="V105" s="73"/>
      <c r="W105" s="499"/>
      <c r="X105" s="261"/>
      <c r="Y105" s="73"/>
      <c r="Z105" s="172"/>
      <c r="AA105" s="261"/>
      <c r="AB105" s="73"/>
      <c r="AC105" s="172"/>
      <c r="AD105" s="261"/>
      <c r="AE105" s="73"/>
      <c r="AF105" s="257"/>
      <c r="AG105" s="167"/>
      <c r="AH105" s="73"/>
      <c r="AI105" s="248"/>
      <c r="AJ105" s="167"/>
      <c r="AK105" s="73"/>
      <c r="AL105" s="248"/>
      <c r="AM105" s="167"/>
      <c r="AN105" s="73"/>
      <c r="AO105" s="172"/>
      <c r="AP105" s="261"/>
      <c r="AQ105" s="73"/>
      <c r="AR105" s="248"/>
      <c r="AS105" s="167"/>
      <c r="AT105" s="73"/>
      <c r="AU105" s="248"/>
      <c r="AV105" s="167"/>
      <c r="AW105" s="73"/>
      <c r="AX105" s="172"/>
      <c r="AY105" s="261"/>
      <c r="AZ105" s="73"/>
      <c r="BA105" s="172"/>
    </row>
    <row r="106" spans="1:53" ht="65.25" customHeight="1">
      <c r="A106" s="715" t="s">
        <v>249</v>
      </c>
      <c r="B106" s="96" t="s">
        <v>250</v>
      </c>
      <c r="C106" s="174"/>
      <c r="D106" s="103"/>
      <c r="E106" s="146"/>
      <c r="F106" s="633"/>
      <c r="G106" s="632"/>
      <c r="H106" s="289"/>
      <c r="I106" s="633"/>
      <c r="J106" s="632"/>
      <c r="K106" s="289"/>
      <c r="L106" s="633"/>
      <c r="M106" s="632"/>
      <c r="N106" s="289"/>
      <c r="O106" s="633"/>
      <c r="P106" s="632"/>
      <c r="Q106" s="289"/>
      <c r="R106" s="633"/>
      <c r="S106" s="632"/>
      <c r="T106" s="433"/>
      <c r="U106" s="720"/>
      <c r="V106" s="632"/>
      <c r="W106" s="433"/>
      <c r="X106" s="633"/>
      <c r="Y106" s="632"/>
      <c r="Z106" s="289"/>
      <c r="AA106" s="633"/>
      <c r="AB106" s="632"/>
      <c r="AC106" s="289"/>
      <c r="AD106" s="633"/>
      <c r="AE106" s="632"/>
      <c r="AF106" s="108"/>
      <c r="AG106" s="39">
        <v>5</v>
      </c>
      <c r="AH106" s="632" t="s">
        <v>74</v>
      </c>
      <c r="AI106" s="190"/>
      <c r="AJ106" s="39">
        <v>3</v>
      </c>
      <c r="AK106" s="632" t="s">
        <v>74</v>
      </c>
      <c r="AL106" s="190"/>
      <c r="AM106" s="703">
        <v>3</v>
      </c>
      <c r="AN106" s="632" t="s">
        <v>74</v>
      </c>
      <c r="AO106" s="289"/>
      <c r="AP106" s="633">
        <v>1</v>
      </c>
      <c r="AQ106" s="632" t="s">
        <v>73</v>
      </c>
      <c r="AR106" s="190"/>
      <c r="AS106" s="703"/>
      <c r="AT106" s="632"/>
      <c r="AU106" s="190"/>
      <c r="AV106" s="703"/>
      <c r="AW106" s="632"/>
      <c r="AX106" s="289"/>
      <c r="AY106" s="633">
        <v>5</v>
      </c>
      <c r="AZ106" s="632" t="s">
        <v>74</v>
      </c>
      <c r="BA106" s="289"/>
    </row>
    <row r="107" spans="1:53" ht="65.25" customHeight="1">
      <c r="A107" s="715" t="s">
        <v>251</v>
      </c>
      <c r="B107" s="96" t="s">
        <v>252</v>
      </c>
      <c r="C107" s="174">
        <v>4</v>
      </c>
      <c r="D107" s="103" t="s">
        <v>74</v>
      </c>
      <c r="E107" s="146"/>
      <c r="F107" s="633">
        <v>4</v>
      </c>
      <c r="G107" s="632" t="s">
        <v>74</v>
      </c>
      <c r="H107" s="146"/>
      <c r="I107" s="633"/>
      <c r="J107" s="632"/>
      <c r="K107" s="289"/>
      <c r="L107" s="633">
        <v>3</v>
      </c>
      <c r="M107" s="632" t="s">
        <v>73</v>
      </c>
      <c r="N107" s="289"/>
      <c r="O107" s="633"/>
      <c r="P107" s="632"/>
      <c r="Q107" s="289"/>
      <c r="R107" s="633">
        <v>3</v>
      </c>
      <c r="S107" s="632" t="s">
        <v>73</v>
      </c>
      <c r="T107" s="433"/>
      <c r="U107" s="720">
        <v>5</v>
      </c>
      <c r="V107" s="632" t="s">
        <v>74</v>
      </c>
      <c r="W107" s="433"/>
      <c r="X107" s="633"/>
      <c r="Y107" s="632"/>
      <c r="Z107" s="289"/>
      <c r="AA107" s="633">
        <v>1</v>
      </c>
      <c r="AB107" s="632" t="s">
        <v>73</v>
      </c>
      <c r="AC107" s="289"/>
      <c r="AD107" s="633"/>
      <c r="AE107" s="632"/>
      <c r="AF107" s="108"/>
      <c r="AG107" s="39">
        <v>5</v>
      </c>
      <c r="AH107" s="632" t="s">
        <v>74</v>
      </c>
      <c r="AI107" s="190"/>
      <c r="AJ107" s="39">
        <v>3</v>
      </c>
      <c r="AK107" s="632" t="s">
        <v>74</v>
      </c>
      <c r="AL107" s="190"/>
      <c r="AM107" s="703"/>
      <c r="AN107" s="632"/>
      <c r="AO107" s="289"/>
      <c r="AP107" s="633"/>
      <c r="AQ107" s="632"/>
      <c r="AR107" s="190"/>
      <c r="AS107" s="703"/>
      <c r="AT107" s="632"/>
      <c r="AU107" s="190"/>
      <c r="AV107" s="703"/>
      <c r="AW107" s="632"/>
      <c r="AX107" s="289"/>
      <c r="AY107" s="633">
        <v>5</v>
      </c>
      <c r="AZ107" s="632" t="s">
        <v>74</v>
      </c>
      <c r="BA107" s="289"/>
    </row>
    <row r="108" spans="1:53" ht="65.25" customHeight="1">
      <c r="A108" s="715" t="s">
        <v>254</v>
      </c>
      <c r="B108" s="672" t="s">
        <v>255</v>
      </c>
      <c r="C108" s="174"/>
      <c r="D108" s="103"/>
      <c r="E108" s="146"/>
      <c r="F108" s="633"/>
      <c r="G108" s="632"/>
      <c r="H108" s="289"/>
      <c r="I108" s="633"/>
      <c r="J108" s="632"/>
      <c r="K108" s="289"/>
      <c r="L108" s="633"/>
      <c r="M108" s="632"/>
      <c r="N108" s="289"/>
      <c r="O108" s="633"/>
      <c r="P108" s="632"/>
      <c r="Q108" s="289"/>
      <c r="R108" s="633"/>
      <c r="S108" s="632"/>
      <c r="T108" s="433"/>
      <c r="U108" s="720"/>
      <c r="V108" s="632"/>
      <c r="W108" s="433"/>
      <c r="X108" s="633"/>
      <c r="Y108" s="632"/>
      <c r="Z108" s="289"/>
      <c r="AA108" s="633"/>
      <c r="AB108" s="632"/>
      <c r="AC108" s="289"/>
      <c r="AD108" s="633"/>
      <c r="AE108" s="632"/>
      <c r="AF108" s="108"/>
      <c r="AG108" s="39">
        <v>4</v>
      </c>
      <c r="AH108" s="632" t="s">
        <v>74</v>
      </c>
      <c r="AI108" s="190"/>
      <c r="AJ108" s="39">
        <v>3</v>
      </c>
      <c r="AK108" s="632" t="s">
        <v>73</v>
      </c>
      <c r="AL108" s="190"/>
      <c r="AM108" s="703">
        <v>3</v>
      </c>
      <c r="AN108" s="632" t="s">
        <v>73</v>
      </c>
      <c r="AO108" s="289"/>
      <c r="AP108" s="633">
        <v>1</v>
      </c>
      <c r="AQ108" s="632" t="s">
        <v>73</v>
      </c>
      <c r="AR108" s="190"/>
      <c r="AS108" s="703"/>
      <c r="AT108" s="632"/>
      <c r="AU108" s="190"/>
      <c r="AV108" s="703"/>
      <c r="AW108" s="632"/>
      <c r="AX108" s="289"/>
      <c r="AY108" s="633">
        <v>5</v>
      </c>
      <c r="AZ108" s="632" t="s">
        <v>74</v>
      </c>
      <c r="BA108" s="289"/>
    </row>
    <row r="109" spans="1:53" ht="15">
      <c r="A109" s="68"/>
      <c r="B109" s="232"/>
      <c r="C109" s="291"/>
      <c r="D109" s="619"/>
      <c r="E109" s="568"/>
      <c r="F109" s="611"/>
      <c r="G109" s="78"/>
      <c r="H109" s="631"/>
      <c r="I109" s="611"/>
      <c r="J109" s="78"/>
      <c r="K109" s="631"/>
      <c r="L109" s="611"/>
      <c r="M109" s="78"/>
      <c r="N109" s="631"/>
      <c r="O109" s="611"/>
      <c r="P109" s="78"/>
      <c r="Q109" s="631"/>
      <c r="R109" s="611"/>
      <c r="S109" s="78"/>
      <c r="T109" s="490"/>
      <c r="U109" s="204"/>
      <c r="V109" s="78"/>
      <c r="W109" s="490"/>
      <c r="X109" s="611"/>
      <c r="Y109" s="78"/>
      <c r="Z109" s="631"/>
      <c r="AA109" s="611"/>
      <c r="AB109" s="78"/>
      <c r="AC109" s="631"/>
      <c r="AD109" s="611"/>
      <c r="AE109" s="78"/>
      <c r="AF109" s="30"/>
      <c r="AG109" s="282"/>
      <c r="AH109" s="78"/>
      <c r="AI109" s="242"/>
      <c r="AJ109" s="282"/>
      <c r="AK109" s="78"/>
      <c r="AL109" s="242"/>
      <c r="AM109" s="282"/>
      <c r="AN109" s="78"/>
      <c r="AO109" s="631"/>
      <c r="AP109" s="611"/>
      <c r="AQ109" s="78"/>
      <c r="AR109" s="242"/>
      <c r="AS109" s="282"/>
      <c r="AT109" s="78"/>
      <c r="AU109" s="242"/>
      <c r="AV109" s="282"/>
      <c r="AW109" s="78"/>
      <c r="AX109" s="631"/>
      <c r="AY109" s="611"/>
      <c r="AZ109" s="78"/>
      <c r="BA109" s="631"/>
    </row>
    <row r="110" spans="1:53" ht="13">
      <c r="A110" s="68"/>
      <c r="B110" s="239"/>
      <c r="C110" s="534"/>
      <c r="D110" s="165"/>
      <c r="E110" s="638"/>
      <c r="F110" s="441"/>
      <c r="G110" s="252"/>
      <c r="H110" s="519"/>
      <c r="I110" s="441"/>
      <c r="J110" s="252"/>
      <c r="K110" s="519"/>
      <c r="L110" s="441"/>
      <c r="M110" s="252"/>
      <c r="N110" s="519"/>
      <c r="O110" s="441"/>
      <c r="P110" s="252"/>
      <c r="Q110" s="519"/>
      <c r="R110" s="441"/>
      <c r="S110" s="252"/>
      <c r="T110" s="517"/>
      <c r="U110" s="592"/>
      <c r="V110" s="252"/>
      <c r="W110" s="517"/>
      <c r="X110" s="441"/>
      <c r="Y110" s="252"/>
      <c r="Z110" s="519"/>
      <c r="AA110" s="441"/>
      <c r="AB110" s="252"/>
      <c r="AC110" s="519"/>
      <c r="AD110" s="441"/>
      <c r="AE110" s="252"/>
      <c r="AF110" s="707"/>
      <c r="AG110" s="250"/>
      <c r="AH110" s="252"/>
      <c r="AI110" s="557"/>
      <c r="AJ110" s="250"/>
      <c r="AK110" s="252"/>
      <c r="AL110" s="557"/>
      <c r="AM110" s="250"/>
      <c r="AN110" s="252"/>
      <c r="AO110" s="519"/>
      <c r="AP110" s="441"/>
      <c r="AQ110" s="252"/>
      <c r="AR110" s="557"/>
      <c r="AS110" s="250"/>
      <c r="AT110" s="252"/>
      <c r="AU110" s="557"/>
      <c r="AV110" s="250"/>
      <c r="AW110" s="252"/>
      <c r="AX110" s="519"/>
      <c r="AY110" s="441"/>
      <c r="AZ110" s="252"/>
      <c r="BA110" s="519"/>
    </row>
    <row r="111" spans="1:53" ht="72">
      <c r="A111" s="715"/>
      <c r="B111" s="711" t="s">
        <v>256</v>
      </c>
      <c r="C111" s="174"/>
      <c r="D111" s="103"/>
      <c r="E111" s="146"/>
      <c r="F111" s="633"/>
      <c r="G111" s="632"/>
      <c r="H111" s="289"/>
      <c r="I111" s="633"/>
      <c r="J111" s="632"/>
      <c r="K111" s="289"/>
      <c r="L111" s="633"/>
      <c r="M111" s="632"/>
      <c r="N111" s="289"/>
      <c r="O111" s="633"/>
      <c r="P111" s="632"/>
      <c r="Q111" s="289"/>
      <c r="R111" s="633"/>
      <c r="S111" s="632"/>
      <c r="T111" s="433"/>
      <c r="U111" s="720"/>
      <c r="V111" s="632"/>
      <c r="W111" s="433"/>
      <c r="X111" s="633"/>
      <c r="Y111" s="632"/>
      <c r="Z111" s="289"/>
      <c r="AA111" s="633"/>
      <c r="AB111" s="632"/>
      <c r="AC111" s="289"/>
      <c r="AD111" s="633"/>
      <c r="AE111" s="632"/>
      <c r="AF111" s="108"/>
      <c r="AG111" s="703"/>
      <c r="AH111" s="632"/>
      <c r="AI111" s="190"/>
      <c r="AJ111" s="703"/>
      <c r="AK111" s="632"/>
      <c r="AL111" s="190"/>
      <c r="AM111" s="703"/>
      <c r="AN111" s="632"/>
      <c r="AO111" s="289"/>
      <c r="AP111" s="633"/>
      <c r="AQ111" s="632"/>
      <c r="AR111" s="190"/>
      <c r="AS111" s="703"/>
      <c r="AT111" s="632"/>
      <c r="AU111" s="190"/>
      <c r="AV111" s="703"/>
      <c r="AW111" s="632"/>
      <c r="AX111" s="289"/>
      <c r="AY111" s="633"/>
      <c r="AZ111" s="632"/>
      <c r="BA111" s="289"/>
    </row>
    <row r="112" spans="1:53" ht="12">
      <c r="A112" s="715"/>
      <c r="B112" s="600" t="s">
        <v>257</v>
      </c>
      <c r="C112" s="174"/>
      <c r="D112" s="103"/>
      <c r="E112" s="146"/>
      <c r="F112" s="633"/>
      <c r="G112" s="632"/>
      <c r="H112" s="289"/>
      <c r="I112" s="633"/>
      <c r="J112" s="632"/>
      <c r="K112" s="289"/>
      <c r="L112" s="633"/>
      <c r="M112" s="632"/>
      <c r="N112" s="289"/>
      <c r="O112" s="633"/>
      <c r="P112" s="632"/>
      <c r="Q112" s="289"/>
      <c r="R112" s="633"/>
      <c r="S112" s="632"/>
      <c r="T112" s="433"/>
      <c r="U112" s="720"/>
      <c r="V112" s="632"/>
      <c r="W112" s="433"/>
      <c r="X112" s="633"/>
      <c r="Y112" s="632"/>
      <c r="Z112" s="289"/>
      <c r="AA112" s="633"/>
      <c r="AB112" s="632"/>
      <c r="AC112" s="289"/>
      <c r="AD112" s="633"/>
      <c r="AE112" s="632"/>
      <c r="AF112" s="108"/>
      <c r="AG112" s="703"/>
      <c r="AH112" s="632"/>
      <c r="AI112" s="190"/>
      <c r="AJ112" s="703"/>
      <c r="AK112" s="632"/>
      <c r="AL112" s="190"/>
      <c r="AM112" s="703"/>
      <c r="AN112" s="632"/>
      <c r="AO112" s="289"/>
      <c r="AP112" s="633"/>
      <c r="AQ112" s="632"/>
      <c r="AR112" s="190"/>
      <c r="AS112" s="703"/>
      <c r="AT112" s="632"/>
      <c r="AU112" s="190"/>
      <c r="AV112" s="703"/>
      <c r="AW112" s="632"/>
      <c r="AX112" s="289"/>
      <c r="AY112" s="633"/>
      <c r="AZ112" s="632"/>
      <c r="BA112" s="289"/>
    </row>
    <row r="113" spans="1:53" ht="24">
      <c r="A113" s="68"/>
      <c r="B113" s="289" t="s">
        <v>258</v>
      </c>
      <c r="C113" s="491"/>
      <c r="D113" s="462"/>
      <c r="E113" s="29"/>
      <c r="F113" s="621"/>
      <c r="G113" s="296"/>
      <c r="H113" s="258"/>
      <c r="I113" s="621"/>
      <c r="J113" s="296"/>
      <c r="K113" s="258"/>
      <c r="L113" s="621"/>
      <c r="M113" s="296"/>
      <c r="N113" s="258"/>
      <c r="O113" s="621"/>
      <c r="P113" s="296"/>
      <c r="Q113" s="258"/>
      <c r="R113" s="621"/>
      <c r="S113" s="296"/>
      <c r="T113" s="677"/>
      <c r="U113" s="27"/>
      <c r="V113" s="296"/>
      <c r="W113" s="677"/>
      <c r="X113" s="621"/>
      <c r="Y113" s="296"/>
      <c r="Z113" s="258"/>
      <c r="AA113" s="621"/>
      <c r="AB113" s="296"/>
      <c r="AC113" s="258"/>
      <c r="AD113" s="621"/>
      <c r="AE113" s="296"/>
      <c r="AF113" s="21"/>
      <c r="AG113" s="4"/>
      <c r="AH113" s="296"/>
      <c r="AI113" s="26"/>
      <c r="AJ113" s="703"/>
      <c r="AK113" s="632"/>
      <c r="AL113" s="190"/>
      <c r="AM113" s="703"/>
      <c r="AN113" s="632"/>
      <c r="AO113" s="289"/>
      <c r="AP113" s="633"/>
      <c r="AQ113" s="632"/>
      <c r="AR113" s="190"/>
      <c r="AS113" s="703"/>
      <c r="AT113" s="632"/>
      <c r="AU113" s="190"/>
      <c r="AV113" s="703"/>
      <c r="AW113" s="632"/>
      <c r="AX113" s="289"/>
      <c r="AY113" s="633"/>
      <c r="AZ113" s="632"/>
      <c r="BA113" s="289"/>
    </row>
  </sheetData>
  <mergeCells count="21">
    <mergeCell ref="C3:Q3"/>
    <mergeCell ref="R3:AI3"/>
    <mergeCell ref="AJ3:AL3"/>
    <mergeCell ref="AM3:BA3"/>
    <mergeCell ref="C5:E5"/>
    <mergeCell ref="F5:H5"/>
    <mergeCell ref="I5:K5"/>
    <mergeCell ref="L5:N5"/>
    <mergeCell ref="O5:Q5"/>
    <mergeCell ref="R5:T5"/>
    <mergeCell ref="U5:W5"/>
    <mergeCell ref="X5:Z5"/>
    <mergeCell ref="AA5:AC5"/>
    <mergeCell ref="AD5:AF5"/>
    <mergeCell ref="AG5:AI5"/>
    <mergeCell ref="AJ5:AL5"/>
    <mergeCell ref="AM5:AO5"/>
    <mergeCell ref="AP5:AR5"/>
    <mergeCell ref="AS5:AU5"/>
    <mergeCell ref="AV5:AX5"/>
    <mergeCell ref="AY5:BA5"/>
  </mergeCell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13"/>
  <sheetViews>
    <sheetView workbookViewId="0"/>
  </sheetViews>
  <sheetFormatPr baseColWidth="10" defaultColWidth="17.1640625" defaultRowHeight="12.75" customHeight="1" x14ac:dyDescent="0"/>
  <cols>
    <col min="1" max="1" width="10.5" customWidth="1"/>
    <col min="2" max="2" width="45.5" customWidth="1"/>
    <col min="3" max="53" width="3.1640625" customWidth="1"/>
  </cols>
  <sheetData>
    <row r="1" spans="1:53" ht="1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475"/>
      <c r="AJ1" s="367"/>
      <c r="AK1" s="68"/>
      <c r="AL1" s="475"/>
      <c r="AM1" s="367"/>
      <c r="AN1" s="68"/>
      <c r="AO1" s="68"/>
      <c r="AP1" s="68"/>
      <c r="AQ1" s="68"/>
      <c r="AR1" s="68"/>
      <c r="AS1" s="68"/>
      <c r="AT1" s="68"/>
      <c r="AU1" s="68"/>
      <c r="AV1" s="68"/>
      <c r="AW1" s="68"/>
      <c r="AX1" s="68"/>
      <c r="AY1" s="68"/>
      <c r="AZ1" s="68"/>
      <c r="BA1" s="68"/>
    </row>
    <row r="2" spans="1:53" ht="12">
      <c r="A2" s="68"/>
      <c r="B2" s="463"/>
      <c r="C2" s="68">
        <f t="shared" ref="C2:AH2" si="0">COUNTA(C8:C108)</f>
        <v>22</v>
      </c>
      <c r="D2" s="463">
        <f t="shared" si="0"/>
        <v>22</v>
      </c>
      <c r="E2" s="463">
        <f t="shared" si="0"/>
        <v>0</v>
      </c>
      <c r="F2" s="463">
        <f t="shared" si="0"/>
        <v>15</v>
      </c>
      <c r="G2" s="463">
        <f t="shared" si="0"/>
        <v>15</v>
      </c>
      <c r="H2" s="463">
        <f t="shared" si="0"/>
        <v>0</v>
      </c>
      <c r="I2" s="463">
        <f t="shared" si="0"/>
        <v>28</v>
      </c>
      <c r="J2" s="463">
        <f t="shared" si="0"/>
        <v>28</v>
      </c>
      <c r="K2" s="463">
        <f t="shared" si="0"/>
        <v>0</v>
      </c>
      <c r="L2" s="463">
        <f t="shared" si="0"/>
        <v>37</v>
      </c>
      <c r="M2" s="463">
        <f t="shared" si="0"/>
        <v>37</v>
      </c>
      <c r="N2" s="463">
        <f t="shared" si="0"/>
        <v>0</v>
      </c>
      <c r="O2" s="463">
        <f t="shared" si="0"/>
        <v>23</v>
      </c>
      <c r="P2" s="463">
        <f t="shared" si="0"/>
        <v>23</v>
      </c>
      <c r="Q2" s="463">
        <f t="shared" si="0"/>
        <v>0</v>
      </c>
      <c r="R2" s="463">
        <f t="shared" si="0"/>
        <v>47</v>
      </c>
      <c r="S2" s="463">
        <f t="shared" si="0"/>
        <v>47</v>
      </c>
      <c r="T2" s="463">
        <f t="shared" si="0"/>
        <v>0</v>
      </c>
      <c r="U2" s="463">
        <f t="shared" si="0"/>
        <v>24</v>
      </c>
      <c r="V2" s="463">
        <f t="shared" si="0"/>
        <v>24</v>
      </c>
      <c r="W2" s="463">
        <f t="shared" si="0"/>
        <v>0</v>
      </c>
      <c r="X2" s="463">
        <f t="shared" si="0"/>
        <v>51</v>
      </c>
      <c r="Y2" s="463">
        <f t="shared" si="0"/>
        <v>51</v>
      </c>
      <c r="Z2" s="463">
        <f t="shared" si="0"/>
        <v>0</v>
      </c>
      <c r="AA2" s="463">
        <f t="shared" si="0"/>
        <v>55</v>
      </c>
      <c r="AB2" s="463">
        <f t="shared" si="0"/>
        <v>55</v>
      </c>
      <c r="AC2" s="463">
        <f t="shared" si="0"/>
        <v>0</v>
      </c>
      <c r="AD2" s="463">
        <f t="shared" si="0"/>
        <v>21</v>
      </c>
      <c r="AE2" s="463">
        <f t="shared" si="0"/>
        <v>21</v>
      </c>
      <c r="AF2" s="463">
        <f t="shared" si="0"/>
        <v>0</v>
      </c>
      <c r="AG2" s="463">
        <f t="shared" si="0"/>
        <v>78</v>
      </c>
      <c r="AH2" s="463">
        <f t="shared" si="0"/>
        <v>78</v>
      </c>
      <c r="AI2" s="463">
        <f t="shared" ref="AI2:BA2" si="1">COUNTA(AI8:AI108)</f>
        <v>0</v>
      </c>
      <c r="AJ2" s="463">
        <f t="shared" si="1"/>
        <v>71</v>
      </c>
      <c r="AK2" s="463">
        <f t="shared" si="1"/>
        <v>71</v>
      </c>
      <c r="AL2" s="463">
        <f t="shared" si="1"/>
        <v>0</v>
      </c>
      <c r="AM2" s="463">
        <f t="shared" si="1"/>
        <v>37</v>
      </c>
      <c r="AN2" s="463">
        <f t="shared" si="1"/>
        <v>36</v>
      </c>
      <c r="AO2" s="463">
        <f t="shared" si="1"/>
        <v>0</v>
      </c>
      <c r="AP2" s="463">
        <f t="shared" si="1"/>
        <v>50</v>
      </c>
      <c r="AQ2" s="463">
        <f t="shared" si="1"/>
        <v>50</v>
      </c>
      <c r="AR2" s="463">
        <f t="shared" si="1"/>
        <v>0</v>
      </c>
      <c r="AS2" s="463">
        <f t="shared" si="1"/>
        <v>26</v>
      </c>
      <c r="AT2" s="463">
        <f t="shared" si="1"/>
        <v>26</v>
      </c>
      <c r="AU2" s="463">
        <f t="shared" si="1"/>
        <v>0</v>
      </c>
      <c r="AV2" s="463">
        <f t="shared" si="1"/>
        <v>57</v>
      </c>
      <c r="AW2" s="463">
        <f t="shared" si="1"/>
        <v>57</v>
      </c>
      <c r="AX2" s="463">
        <f t="shared" si="1"/>
        <v>0</v>
      </c>
      <c r="AY2" s="463">
        <f t="shared" si="1"/>
        <v>75</v>
      </c>
      <c r="AZ2" s="463">
        <f t="shared" si="1"/>
        <v>75</v>
      </c>
      <c r="BA2" s="463">
        <f t="shared" si="1"/>
        <v>0</v>
      </c>
    </row>
    <row r="3" spans="1:53" ht="21">
      <c r="A3" s="68"/>
      <c r="B3" s="479" t="s">
        <v>4</v>
      </c>
      <c r="C3" s="780" t="s">
        <v>2</v>
      </c>
      <c r="D3" s="781"/>
      <c r="E3" s="782"/>
      <c r="F3" s="782"/>
      <c r="G3" s="782"/>
      <c r="H3" s="782"/>
      <c r="I3" s="782"/>
      <c r="J3" s="782"/>
      <c r="K3" s="782"/>
      <c r="L3" s="782"/>
      <c r="M3" s="782"/>
      <c r="N3" s="782"/>
      <c r="O3" s="782"/>
      <c r="P3" s="782"/>
      <c r="Q3" s="783"/>
      <c r="R3" s="784" t="s">
        <v>3</v>
      </c>
      <c r="S3" s="785"/>
      <c r="T3" s="785"/>
      <c r="U3" s="785"/>
      <c r="V3" s="786"/>
      <c r="W3" s="785"/>
      <c r="X3" s="785"/>
      <c r="Y3" s="785"/>
      <c r="Z3" s="785"/>
      <c r="AA3" s="785"/>
      <c r="AB3" s="785"/>
      <c r="AC3" s="785"/>
      <c r="AD3" s="785"/>
      <c r="AE3" s="785"/>
      <c r="AF3" s="785"/>
      <c r="AG3" s="785"/>
      <c r="AH3" s="785"/>
      <c r="AI3" s="787"/>
      <c r="AJ3" s="788" t="s">
        <v>4</v>
      </c>
      <c r="AK3" s="789"/>
      <c r="AL3" s="790"/>
      <c r="AM3" s="791" t="s">
        <v>5</v>
      </c>
      <c r="AN3" s="792"/>
      <c r="AO3" s="792"/>
      <c r="AP3" s="792"/>
      <c r="AQ3" s="792"/>
      <c r="AR3" s="792"/>
      <c r="AS3" s="792"/>
      <c r="AT3" s="792"/>
      <c r="AU3" s="792"/>
      <c r="AV3" s="792"/>
      <c r="AW3" s="792"/>
      <c r="AX3" s="792"/>
      <c r="AY3" s="792"/>
      <c r="AZ3" s="792"/>
      <c r="BA3" s="792"/>
    </row>
    <row r="4" spans="1:53" ht="12">
      <c r="A4" s="68"/>
      <c r="B4" s="632"/>
      <c r="C4" s="427">
        <v>1</v>
      </c>
      <c r="D4" s="427"/>
      <c r="E4" s="427"/>
      <c r="F4" s="427">
        <v>1</v>
      </c>
      <c r="G4" s="427"/>
      <c r="H4" s="427"/>
      <c r="I4" s="427">
        <v>1</v>
      </c>
      <c r="J4" s="427"/>
      <c r="K4" s="427"/>
      <c r="L4" s="427">
        <v>1</v>
      </c>
      <c r="M4" s="427"/>
      <c r="N4" s="427"/>
      <c r="O4" s="427">
        <v>1</v>
      </c>
      <c r="P4" s="427"/>
      <c r="Q4" s="427"/>
      <c r="R4" s="506">
        <v>1</v>
      </c>
      <c r="S4" s="506"/>
      <c r="T4" s="506"/>
      <c r="U4" s="506">
        <v>1</v>
      </c>
      <c r="V4" s="506"/>
      <c r="W4" s="506"/>
      <c r="X4" s="506">
        <v>1</v>
      </c>
      <c r="Y4" s="506"/>
      <c r="Z4" s="506"/>
      <c r="AA4" s="506">
        <v>1</v>
      </c>
      <c r="AB4" s="506"/>
      <c r="AC4" s="506"/>
      <c r="AD4" s="506">
        <v>1</v>
      </c>
      <c r="AE4" s="506"/>
      <c r="AF4" s="506"/>
      <c r="AG4" s="506">
        <v>1</v>
      </c>
      <c r="AH4" s="506"/>
      <c r="AI4" s="83"/>
      <c r="AJ4" s="559">
        <v>1</v>
      </c>
      <c r="AK4" s="649"/>
      <c r="AL4" s="308"/>
      <c r="AM4" s="341">
        <v>1</v>
      </c>
      <c r="AN4" s="405"/>
      <c r="AO4" s="405"/>
      <c r="AP4" s="342">
        <v>1</v>
      </c>
      <c r="AQ4" s="342"/>
      <c r="AR4" s="342"/>
      <c r="AS4" s="342">
        <v>1</v>
      </c>
      <c r="AT4" s="342"/>
      <c r="AU4" s="342"/>
      <c r="AV4" s="342">
        <v>1</v>
      </c>
      <c r="AW4" s="342"/>
      <c r="AX4" s="342"/>
      <c r="AY4" s="207">
        <v>1</v>
      </c>
      <c r="AZ4" s="207"/>
      <c r="BA4" s="207"/>
    </row>
    <row r="5" spans="1:53" ht="36">
      <c r="A5" s="630" t="s">
        <v>13</v>
      </c>
      <c r="B5" s="400" t="s">
        <v>339</v>
      </c>
      <c r="C5" s="769" t="s">
        <v>15</v>
      </c>
      <c r="D5" s="770"/>
      <c r="E5" s="771"/>
      <c r="F5" s="769" t="s">
        <v>16</v>
      </c>
      <c r="G5" s="770"/>
      <c r="H5" s="771"/>
      <c r="I5" s="769" t="s">
        <v>17</v>
      </c>
      <c r="J5" s="770"/>
      <c r="K5" s="771"/>
      <c r="L5" s="769" t="s">
        <v>18</v>
      </c>
      <c r="M5" s="770"/>
      <c r="N5" s="771"/>
      <c r="O5" s="769" t="s">
        <v>19</v>
      </c>
      <c r="P5" s="770"/>
      <c r="Q5" s="771"/>
      <c r="R5" s="769" t="s">
        <v>20</v>
      </c>
      <c r="S5" s="770"/>
      <c r="T5" s="771"/>
      <c r="U5" s="769" t="s">
        <v>21</v>
      </c>
      <c r="V5" s="772"/>
      <c r="W5" s="771"/>
      <c r="X5" s="769" t="s">
        <v>22</v>
      </c>
      <c r="Y5" s="770"/>
      <c r="Z5" s="771"/>
      <c r="AA5" s="769" t="s">
        <v>23</v>
      </c>
      <c r="AB5" s="770"/>
      <c r="AC5" s="771"/>
      <c r="AD5" s="773" t="s">
        <v>24</v>
      </c>
      <c r="AE5" s="774"/>
      <c r="AF5" s="775"/>
      <c r="AG5" s="762" t="s">
        <v>25</v>
      </c>
      <c r="AH5" s="763"/>
      <c r="AI5" s="764"/>
      <c r="AJ5" s="765" t="s">
        <v>26</v>
      </c>
      <c r="AK5" s="766"/>
      <c r="AL5" s="767"/>
      <c r="AM5" s="760" t="s">
        <v>27</v>
      </c>
      <c r="AN5" s="758"/>
      <c r="AO5" s="761"/>
      <c r="AP5" s="768" t="s">
        <v>28</v>
      </c>
      <c r="AQ5" s="758"/>
      <c r="AR5" s="759"/>
      <c r="AS5" s="757" t="s">
        <v>29</v>
      </c>
      <c r="AT5" s="758"/>
      <c r="AU5" s="759"/>
      <c r="AV5" s="757" t="s">
        <v>30</v>
      </c>
      <c r="AW5" s="758"/>
      <c r="AX5" s="759"/>
      <c r="AY5" s="760" t="s">
        <v>31</v>
      </c>
      <c r="AZ5" s="758"/>
      <c r="BA5" s="761"/>
    </row>
    <row r="6" spans="1:53" ht="15">
      <c r="A6" s="630"/>
      <c r="B6" s="409" t="s">
        <v>69</v>
      </c>
      <c r="C6" s="121"/>
      <c r="D6" s="382"/>
      <c r="E6" s="67"/>
      <c r="F6" s="54"/>
      <c r="G6" s="413"/>
      <c r="H6" s="151"/>
      <c r="I6" s="54"/>
      <c r="J6" s="413"/>
      <c r="K6" s="151"/>
      <c r="L6" s="54"/>
      <c r="M6" s="413"/>
      <c r="N6" s="151"/>
      <c r="O6" s="54"/>
      <c r="P6" s="413"/>
      <c r="Q6" s="151"/>
      <c r="R6" s="54"/>
      <c r="S6" s="413"/>
      <c r="T6" s="145"/>
      <c r="U6" s="209"/>
      <c r="V6" s="327"/>
      <c r="W6" s="145"/>
      <c r="X6" s="54"/>
      <c r="Y6" s="413"/>
      <c r="Z6" s="151"/>
      <c r="AA6" s="54"/>
      <c r="AB6" s="413"/>
      <c r="AC6" s="151"/>
      <c r="AD6" s="278"/>
      <c r="AE6" s="596"/>
      <c r="AF6" s="230"/>
      <c r="AG6" s="714"/>
      <c r="AH6" s="596"/>
      <c r="AI6" s="654"/>
      <c r="AJ6" s="131"/>
      <c r="AK6" s="413"/>
      <c r="AL6" s="15"/>
      <c r="AM6" s="131"/>
      <c r="AN6" s="413"/>
      <c r="AO6" s="151"/>
      <c r="AP6" s="54"/>
      <c r="AQ6" s="413"/>
      <c r="AR6" s="15"/>
      <c r="AS6" s="131"/>
      <c r="AT6" s="413"/>
      <c r="AU6" s="15"/>
      <c r="AV6" s="131"/>
      <c r="AW6" s="413"/>
      <c r="AX6" s="151"/>
      <c r="AY6" s="54"/>
      <c r="AZ6" s="413"/>
      <c r="BA6" s="151"/>
    </row>
    <row r="7" spans="1:53" ht="15">
      <c r="A7" s="306"/>
      <c r="B7" s="418" t="s">
        <v>70</v>
      </c>
      <c r="C7" s="709"/>
      <c r="D7" s="240"/>
      <c r="E7" s="698"/>
      <c r="F7" s="483"/>
      <c r="G7" s="22"/>
      <c r="H7" s="623"/>
      <c r="I7" s="483"/>
      <c r="J7" s="22"/>
      <c r="K7" s="623"/>
      <c r="L7" s="483"/>
      <c r="M7" s="22"/>
      <c r="N7" s="623"/>
      <c r="O7" s="483"/>
      <c r="P7" s="22"/>
      <c r="Q7" s="623"/>
      <c r="R7" s="483"/>
      <c r="S7" s="22"/>
      <c r="T7" s="423"/>
      <c r="U7" s="379"/>
      <c r="V7" s="186"/>
      <c r="W7" s="423"/>
      <c r="X7" s="483"/>
      <c r="Y7" s="22"/>
      <c r="Z7" s="623"/>
      <c r="AA7" s="483"/>
      <c r="AB7" s="22"/>
      <c r="AC7" s="623"/>
      <c r="AD7" s="483"/>
      <c r="AE7" s="22"/>
      <c r="AF7" s="302"/>
      <c r="AG7" s="639"/>
      <c r="AH7" s="22"/>
      <c r="AI7" s="201"/>
      <c r="AJ7" s="639"/>
      <c r="AK7" s="22"/>
      <c r="AL7" s="201"/>
      <c r="AM7" s="639"/>
      <c r="AN7" s="22"/>
      <c r="AO7" s="623"/>
      <c r="AP7" s="483"/>
      <c r="AQ7" s="22"/>
      <c r="AR7" s="201"/>
      <c r="AS7" s="639"/>
      <c r="AT7" s="22"/>
      <c r="AU7" s="201"/>
      <c r="AV7" s="639"/>
      <c r="AW7" s="22"/>
      <c r="AX7" s="623"/>
      <c r="AY7" s="483"/>
      <c r="AZ7" s="22"/>
      <c r="BA7" s="623"/>
    </row>
    <row r="8" spans="1:53" ht="65.25" customHeight="1">
      <c r="A8" s="482" t="s">
        <v>71</v>
      </c>
      <c r="B8" s="293" t="s">
        <v>72</v>
      </c>
      <c r="C8" s="608">
        <v>1</v>
      </c>
      <c r="D8" s="616" t="s">
        <v>73</v>
      </c>
      <c r="E8" s="263"/>
      <c r="F8" s="722"/>
      <c r="G8" s="584"/>
      <c r="H8" s="421"/>
      <c r="I8" s="722">
        <v>1</v>
      </c>
      <c r="J8" s="584" t="s">
        <v>73</v>
      </c>
      <c r="K8" s="421"/>
      <c r="L8" s="722"/>
      <c r="M8" s="584"/>
      <c r="N8" s="421"/>
      <c r="O8" s="722"/>
      <c r="P8" s="584"/>
      <c r="Q8" s="421"/>
      <c r="R8" s="722">
        <v>1</v>
      </c>
      <c r="S8" s="584" t="s">
        <v>73</v>
      </c>
      <c r="T8" s="141"/>
      <c r="U8" s="274"/>
      <c r="V8" s="584"/>
      <c r="W8" s="141"/>
      <c r="X8" s="722"/>
      <c r="Y8" s="584"/>
      <c r="Z8" s="421"/>
      <c r="AA8" s="722">
        <v>1</v>
      </c>
      <c r="AB8" s="584" t="s">
        <v>73</v>
      </c>
      <c r="AC8" s="421"/>
      <c r="AD8" s="722"/>
      <c r="AE8" s="584"/>
      <c r="AF8" s="88"/>
      <c r="AG8" s="432">
        <v>5</v>
      </c>
      <c r="AH8" s="584" t="s">
        <v>74</v>
      </c>
      <c r="AI8" s="214"/>
      <c r="AJ8" s="432">
        <v>5</v>
      </c>
      <c r="AK8" s="584" t="s">
        <v>74</v>
      </c>
      <c r="AL8" s="214"/>
      <c r="AM8" s="666">
        <v>3</v>
      </c>
      <c r="AN8" s="584" t="s">
        <v>74</v>
      </c>
      <c r="AO8" s="421"/>
      <c r="AP8" s="722"/>
      <c r="AQ8" s="584"/>
      <c r="AR8" s="214"/>
      <c r="AS8" s="666"/>
      <c r="AT8" s="584"/>
      <c r="AU8" s="214"/>
      <c r="AV8" s="666"/>
      <c r="AW8" s="584"/>
      <c r="AX8" s="421"/>
      <c r="AY8" s="722">
        <v>5</v>
      </c>
      <c r="AZ8" s="584" t="s">
        <v>74</v>
      </c>
      <c r="BA8" s="421"/>
    </row>
    <row r="9" spans="1:53" ht="65.25" customHeight="1">
      <c r="A9" s="715" t="s">
        <v>75</v>
      </c>
      <c r="B9" s="96" t="s">
        <v>76</v>
      </c>
      <c r="C9" s="174"/>
      <c r="D9" s="103"/>
      <c r="E9" s="146"/>
      <c r="F9" s="633"/>
      <c r="G9" s="632"/>
      <c r="H9" s="289"/>
      <c r="I9" s="633">
        <v>5</v>
      </c>
      <c r="J9" s="632" t="s">
        <v>74</v>
      </c>
      <c r="K9" s="289"/>
      <c r="L9" s="633"/>
      <c r="M9" s="632"/>
      <c r="N9" s="289"/>
      <c r="O9" s="633"/>
      <c r="P9" s="632"/>
      <c r="Q9" s="289"/>
      <c r="R9" s="633"/>
      <c r="S9" s="632"/>
      <c r="T9" s="289"/>
      <c r="U9" s="633"/>
      <c r="V9" s="632"/>
      <c r="W9" s="289"/>
      <c r="X9" s="633">
        <v>5</v>
      </c>
      <c r="Y9" s="632" t="s">
        <v>74</v>
      </c>
      <c r="Z9" s="289"/>
      <c r="AA9" s="633">
        <v>3</v>
      </c>
      <c r="AB9" s="632" t="s">
        <v>74</v>
      </c>
      <c r="AC9" s="289"/>
      <c r="AD9" s="633"/>
      <c r="AE9" s="632"/>
      <c r="AF9" s="190"/>
      <c r="AG9" s="39">
        <v>5</v>
      </c>
      <c r="AH9" s="632" t="s">
        <v>74</v>
      </c>
      <c r="AI9" s="190"/>
      <c r="AJ9" s="39">
        <v>5</v>
      </c>
      <c r="AK9" s="632" t="s">
        <v>74</v>
      </c>
      <c r="AL9" s="190"/>
      <c r="AM9" s="703">
        <v>3</v>
      </c>
      <c r="AN9" s="632" t="s">
        <v>74</v>
      </c>
      <c r="AO9" s="289"/>
      <c r="AP9" s="633"/>
      <c r="AQ9" s="632"/>
      <c r="AR9" s="190"/>
      <c r="AS9" s="703"/>
      <c r="AT9" s="632"/>
      <c r="AU9" s="190"/>
      <c r="AV9" s="703"/>
      <c r="AW9" s="632"/>
      <c r="AX9" s="289"/>
      <c r="AY9" s="633"/>
      <c r="AZ9" s="632"/>
      <c r="BA9" s="289"/>
    </row>
    <row r="10" spans="1:53" ht="65.25" customHeight="1">
      <c r="A10" s="715" t="s">
        <v>77</v>
      </c>
      <c r="B10" s="301" t="s">
        <v>78</v>
      </c>
      <c r="C10" s="174"/>
      <c r="D10" s="103"/>
      <c r="E10" s="146"/>
      <c r="F10" s="633"/>
      <c r="G10" s="632"/>
      <c r="H10" s="289"/>
      <c r="I10" s="633"/>
      <c r="J10" s="632"/>
      <c r="K10" s="289"/>
      <c r="L10" s="633"/>
      <c r="M10" s="632"/>
      <c r="N10" s="289"/>
      <c r="O10" s="633"/>
      <c r="P10" s="632"/>
      <c r="Q10" s="289"/>
      <c r="R10" s="633"/>
      <c r="S10" s="632"/>
      <c r="T10" s="433"/>
      <c r="U10" s="720"/>
      <c r="V10" s="632"/>
      <c r="W10" s="433"/>
      <c r="X10" s="633"/>
      <c r="Y10" s="289"/>
      <c r="Z10" s="630"/>
      <c r="AA10" s="633"/>
      <c r="AB10" s="632"/>
      <c r="AC10" s="289"/>
      <c r="AD10" s="633"/>
      <c r="AE10" s="632"/>
      <c r="AF10" s="108"/>
      <c r="AG10" s="39">
        <v>5</v>
      </c>
      <c r="AH10" s="632" t="s">
        <v>74</v>
      </c>
      <c r="AI10" s="190"/>
      <c r="AJ10" s="39">
        <v>3</v>
      </c>
      <c r="AK10" s="632" t="s">
        <v>73</v>
      </c>
      <c r="AL10" s="190"/>
      <c r="AM10" s="703"/>
      <c r="AN10" s="632"/>
      <c r="AO10" s="289"/>
      <c r="AP10" s="633">
        <v>5</v>
      </c>
      <c r="AQ10" s="632" t="s">
        <v>74</v>
      </c>
      <c r="AR10" s="190"/>
      <c r="AS10" s="703"/>
      <c r="AT10" s="632"/>
      <c r="AU10" s="190"/>
      <c r="AV10" s="703">
        <v>5</v>
      </c>
      <c r="AW10" s="632" t="s">
        <v>74</v>
      </c>
      <c r="AX10" s="289"/>
      <c r="AY10" s="633">
        <v>5</v>
      </c>
      <c r="AZ10" s="632" t="s">
        <v>74</v>
      </c>
      <c r="BA10" s="289"/>
    </row>
    <row r="11" spans="1:53" ht="65.25" customHeight="1">
      <c r="A11" s="715" t="s">
        <v>79</v>
      </c>
      <c r="B11" s="672" t="s">
        <v>80</v>
      </c>
      <c r="C11" s="174"/>
      <c r="D11" s="103"/>
      <c r="E11" s="146"/>
      <c r="F11" s="633"/>
      <c r="G11" s="632"/>
      <c r="H11" s="289"/>
      <c r="I11" s="633"/>
      <c r="J11" s="632"/>
      <c r="K11" s="289"/>
      <c r="L11" s="633"/>
      <c r="M11" s="632"/>
      <c r="N11" s="289"/>
      <c r="O11" s="633"/>
      <c r="P11" s="632"/>
      <c r="Q11" s="289"/>
      <c r="R11" s="633">
        <v>3</v>
      </c>
      <c r="S11" s="632" t="s">
        <v>74</v>
      </c>
      <c r="T11" s="433"/>
      <c r="U11" s="720"/>
      <c r="V11" s="632"/>
      <c r="W11" s="433"/>
      <c r="X11" s="633">
        <v>3</v>
      </c>
      <c r="Y11" s="632" t="s">
        <v>74</v>
      </c>
      <c r="Z11" s="289"/>
      <c r="AA11" s="633">
        <v>5</v>
      </c>
      <c r="AB11" s="632" t="s">
        <v>74</v>
      </c>
      <c r="AC11" s="289"/>
      <c r="AD11" s="633"/>
      <c r="AE11" s="632"/>
      <c r="AF11" s="108"/>
      <c r="AG11" s="39">
        <v>5</v>
      </c>
      <c r="AH11" s="632" t="s">
        <v>74</v>
      </c>
      <c r="AI11" s="190"/>
      <c r="AJ11" s="39">
        <v>5</v>
      </c>
      <c r="AK11" s="632" t="s">
        <v>74</v>
      </c>
      <c r="AL11" s="190"/>
      <c r="AM11" s="703"/>
      <c r="AN11" s="632"/>
      <c r="AO11" s="289"/>
      <c r="AP11" s="633">
        <v>5</v>
      </c>
      <c r="AQ11" s="632" t="s">
        <v>74</v>
      </c>
      <c r="AR11" s="190"/>
      <c r="AS11" s="703">
        <v>3</v>
      </c>
      <c r="AT11" s="632" t="s">
        <v>73</v>
      </c>
      <c r="AU11" s="190"/>
      <c r="AV11" s="703">
        <v>5</v>
      </c>
      <c r="AW11" s="632" t="s">
        <v>74</v>
      </c>
      <c r="AX11" s="289"/>
      <c r="AY11" s="633">
        <v>5</v>
      </c>
      <c r="AZ11" s="632" t="s">
        <v>74</v>
      </c>
      <c r="BA11" s="289"/>
    </row>
    <row r="12" spans="1:53" ht="65.25" customHeight="1">
      <c r="A12" s="715" t="s">
        <v>81</v>
      </c>
      <c r="B12" s="672" t="s">
        <v>338</v>
      </c>
      <c r="C12" s="174"/>
      <c r="D12" s="103"/>
      <c r="E12" s="146"/>
      <c r="F12" s="633"/>
      <c r="G12" s="632"/>
      <c r="H12" s="289"/>
      <c r="I12" s="633"/>
      <c r="J12" s="632"/>
      <c r="K12" s="289"/>
      <c r="L12" s="633">
        <v>5</v>
      </c>
      <c r="M12" s="632" t="s">
        <v>74</v>
      </c>
      <c r="N12" s="289"/>
      <c r="O12" s="633"/>
      <c r="P12" s="632"/>
      <c r="Q12" s="289"/>
      <c r="R12" s="633">
        <v>4</v>
      </c>
      <c r="S12" s="632" t="s">
        <v>74</v>
      </c>
      <c r="T12" s="433"/>
      <c r="U12" s="720">
        <v>5</v>
      </c>
      <c r="V12" s="632" t="s">
        <v>74</v>
      </c>
      <c r="W12" s="433"/>
      <c r="X12" s="633">
        <v>1</v>
      </c>
      <c r="Y12" s="632" t="s">
        <v>73</v>
      </c>
      <c r="Z12" s="289"/>
      <c r="AA12" s="633">
        <v>5</v>
      </c>
      <c r="AB12" s="632" t="s">
        <v>74</v>
      </c>
      <c r="AC12" s="289"/>
      <c r="AD12" s="633">
        <v>4</v>
      </c>
      <c r="AE12" s="632" t="s">
        <v>74</v>
      </c>
      <c r="AF12" s="108"/>
      <c r="AG12" s="39">
        <v>5</v>
      </c>
      <c r="AH12" s="632" t="s">
        <v>74</v>
      </c>
      <c r="AI12" s="190"/>
      <c r="AJ12" s="39">
        <v>3</v>
      </c>
      <c r="AK12" s="632" t="s">
        <v>74</v>
      </c>
      <c r="AL12" s="190"/>
      <c r="AM12" s="703">
        <v>5</v>
      </c>
      <c r="AN12" s="632" t="s">
        <v>74</v>
      </c>
      <c r="AO12" s="289"/>
      <c r="AP12" s="633">
        <v>1</v>
      </c>
      <c r="AQ12" s="632" t="s">
        <v>73</v>
      </c>
      <c r="AR12" s="190"/>
      <c r="AS12" s="703">
        <v>3</v>
      </c>
      <c r="AT12" s="632" t="s">
        <v>74</v>
      </c>
      <c r="AU12" s="190"/>
      <c r="AV12" s="703" t="s">
        <v>74</v>
      </c>
      <c r="AW12" s="632" t="s">
        <v>74</v>
      </c>
      <c r="AX12" s="289"/>
      <c r="AY12" s="633">
        <v>5</v>
      </c>
      <c r="AZ12" s="632" t="s">
        <v>74</v>
      </c>
      <c r="BA12" s="289"/>
    </row>
    <row r="13" spans="1:53" ht="65.25" customHeight="1">
      <c r="A13" s="715" t="s">
        <v>83</v>
      </c>
      <c r="B13" s="672" t="s">
        <v>84</v>
      </c>
      <c r="C13" s="174"/>
      <c r="D13" s="103"/>
      <c r="E13" s="146"/>
      <c r="F13" s="633"/>
      <c r="G13" s="632"/>
      <c r="H13" s="289"/>
      <c r="I13" s="633">
        <v>5</v>
      </c>
      <c r="J13" s="632" t="s">
        <v>74</v>
      </c>
      <c r="K13" s="289"/>
      <c r="L13" s="633">
        <v>5</v>
      </c>
      <c r="M13" s="632" t="s">
        <v>74</v>
      </c>
      <c r="N13" s="289"/>
      <c r="O13" s="633"/>
      <c r="P13" s="632"/>
      <c r="Q13" s="289"/>
      <c r="R13" s="633">
        <v>3</v>
      </c>
      <c r="S13" s="632" t="s">
        <v>74</v>
      </c>
      <c r="T13" s="433"/>
      <c r="U13" s="720"/>
      <c r="V13" s="632"/>
      <c r="W13" s="433"/>
      <c r="X13" s="633">
        <v>1</v>
      </c>
      <c r="Y13" s="632" t="s">
        <v>73</v>
      </c>
      <c r="Z13" s="289"/>
      <c r="AA13" s="633">
        <v>4</v>
      </c>
      <c r="AB13" s="632" t="s">
        <v>74</v>
      </c>
      <c r="AC13" s="289"/>
      <c r="AD13" s="633">
        <v>4</v>
      </c>
      <c r="AE13" s="632" t="s">
        <v>74</v>
      </c>
      <c r="AF13" s="108"/>
      <c r="AG13" s="39">
        <v>5</v>
      </c>
      <c r="AH13" s="632" t="s">
        <v>74</v>
      </c>
      <c r="AI13" s="190"/>
      <c r="AJ13" s="39">
        <v>3</v>
      </c>
      <c r="AK13" s="632" t="s">
        <v>74</v>
      </c>
      <c r="AL13" s="190"/>
      <c r="AM13" s="703">
        <v>5</v>
      </c>
      <c r="AN13" s="632" t="s">
        <v>74</v>
      </c>
      <c r="AO13" s="289"/>
      <c r="AP13" s="633">
        <v>1</v>
      </c>
      <c r="AQ13" s="632" t="s">
        <v>73</v>
      </c>
      <c r="AR13" s="190"/>
      <c r="AS13" s="703"/>
      <c r="AT13" s="632"/>
      <c r="AU13" s="190"/>
      <c r="AV13" s="703">
        <v>3</v>
      </c>
      <c r="AW13" s="632" t="s">
        <v>74</v>
      </c>
      <c r="AX13" s="289"/>
      <c r="AY13" s="633">
        <v>5</v>
      </c>
      <c r="AZ13" s="632" t="s">
        <v>74</v>
      </c>
      <c r="BA13" s="289"/>
    </row>
    <row r="14" spans="1:53" ht="65.25" customHeight="1">
      <c r="A14" s="715" t="s">
        <v>85</v>
      </c>
      <c r="B14" s="672" t="s">
        <v>86</v>
      </c>
      <c r="C14" s="174"/>
      <c r="D14" s="103"/>
      <c r="E14" s="146"/>
      <c r="F14" s="633"/>
      <c r="G14" s="632"/>
      <c r="H14" s="289"/>
      <c r="I14" s="633">
        <v>3</v>
      </c>
      <c r="J14" s="632" t="s">
        <v>73</v>
      </c>
      <c r="K14" s="289"/>
      <c r="L14" s="633">
        <v>3</v>
      </c>
      <c r="M14" s="632" t="s">
        <v>74</v>
      </c>
      <c r="N14" s="289"/>
      <c r="O14" s="633"/>
      <c r="P14" s="632"/>
      <c r="Q14" s="289"/>
      <c r="R14" s="633">
        <v>2</v>
      </c>
      <c r="S14" s="632" t="s">
        <v>74</v>
      </c>
      <c r="T14" s="433"/>
      <c r="U14" s="720"/>
      <c r="V14" s="632"/>
      <c r="W14" s="433"/>
      <c r="X14" s="633">
        <v>4</v>
      </c>
      <c r="Y14" s="632" t="s">
        <v>74</v>
      </c>
      <c r="Z14" s="289"/>
      <c r="AA14" s="633"/>
      <c r="AB14" s="632"/>
      <c r="AC14" s="289"/>
      <c r="AD14" s="633"/>
      <c r="AE14" s="632"/>
      <c r="AF14" s="108"/>
      <c r="AG14" s="39">
        <v>5</v>
      </c>
      <c r="AH14" s="632" t="s">
        <v>74</v>
      </c>
      <c r="AI14" s="190"/>
      <c r="AJ14" s="39">
        <v>3</v>
      </c>
      <c r="AK14" s="632" t="s">
        <v>74</v>
      </c>
      <c r="AL14" s="190"/>
      <c r="AM14" s="703"/>
      <c r="AN14" s="632"/>
      <c r="AO14" s="289"/>
      <c r="AP14" s="633">
        <v>3</v>
      </c>
      <c r="AQ14" s="632" t="s">
        <v>74</v>
      </c>
      <c r="AR14" s="190"/>
      <c r="AS14" s="703"/>
      <c r="AT14" s="632"/>
      <c r="AU14" s="190"/>
      <c r="AV14" s="703">
        <v>3</v>
      </c>
      <c r="AW14" s="632" t="s">
        <v>74</v>
      </c>
      <c r="AX14" s="289"/>
      <c r="AY14" s="633">
        <v>5</v>
      </c>
      <c r="AZ14" s="632" t="s">
        <v>74</v>
      </c>
      <c r="BA14" s="289"/>
    </row>
    <row r="15" spans="1:53" ht="65.25" customHeight="1">
      <c r="A15" s="715" t="s">
        <v>88</v>
      </c>
      <c r="B15" s="672" t="s">
        <v>89</v>
      </c>
      <c r="C15" s="174"/>
      <c r="D15" s="103"/>
      <c r="E15" s="146"/>
      <c r="F15" s="633"/>
      <c r="G15" s="632"/>
      <c r="H15" s="289"/>
      <c r="I15" s="633"/>
      <c r="J15" s="632"/>
      <c r="K15" s="289"/>
      <c r="L15" s="633"/>
      <c r="M15" s="632"/>
      <c r="N15" s="289"/>
      <c r="O15" s="633"/>
      <c r="P15" s="632"/>
      <c r="Q15" s="289"/>
      <c r="R15" s="633">
        <v>2</v>
      </c>
      <c r="S15" s="632" t="s">
        <v>73</v>
      </c>
      <c r="T15" s="433"/>
      <c r="U15" s="720"/>
      <c r="V15" s="632"/>
      <c r="W15" s="433"/>
      <c r="X15" s="633">
        <v>1</v>
      </c>
      <c r="Y15" s="632" t="s">
        <v>73</v>
      </c>
      <c r="Z15" s="289"/>
      <c r="AA15" s="633">
        <v>4</v>
      </c>
      <c r="AB15" s="632" t="s">
        <v>74</v>
      </c>
      <c r="AC15" s="289"/>
      <c r="AD15" s="633"/>
      <c r="AE15" s="632"/>
      <c r="AF15" s="108"/>
      <c r="AG15" s="39">
        <v>4</v>
      </c>
      <c r="AH15" s="632" t="s">
        <v>74</v>
      </c>
      <c r="AI15" s="190"/>
      <c r="AJ15" s="39">
        <v>3</v>
      </c>
      <c r="AK15" s="632" t="s">
        <v>74</v>
      </c>
      <c r="AL15" s="190"/>
      <c r="AM15" s="703" t="s">
        <v>87</v>
      </c>
      <c r="AN15" s="632"/>
      <c r="AO15" s="289"/>
      <c r="AP15" s="633">
        <v>5</v>
      </c>
      <c r="AQ15" s="632" t="s">
        <v>73</v>
      </c>
      <c r="AR15" s="190"/>
      <c r="AS15" s="703"/>
      <c r="AT15" s="632"/>
      <c r="AU15" s="190"/>
      <c r="AV15" s="703">
        <v>3</v>
      </c>
      <c r="AW15" s="632" t="s">
        <v>73</v>
      </c>
      <c r="AX15" s="289"/>
      <c r="AY15" s="633">
        <v>5</v>
      </c>
      <c r="AZ15" s="632" t="s">
        <v>74</v>
      </c>
      <c r="BA15" s="289"/>
    </row>
    <row r="16" spans="1:53" ht="65.25" customHeight="1">
      <c r="A16" s="715" t="s">
        <v>90</v>
      </c>
      <c r="B16" s="301" t="s">
        <v>91</v>
      </c>
      <c r="C16" s="174">
        <v>1</v>
      </c>
      <c r="D16" s="103" t="s">
        <v>73</v>
      </c>
      <c r="E16" s="146"/>
      <c r="F16" s="633"/>
      <c r="G16" s="632"/>
      <c r="H16" s="289"/>
      <c r="I16" s="633"/>
      <c r="J16" s="632"/>
      <c r="K16" s="289"/>
      <c r="L16" s="633"/>
      <c r="M16" s="632"/>
      <c r="N16" s="289"/>
      <c r="O16" s="633"/>
      <c r="P16" s="632"/>
      <c r="Q16" s="289"/>
      <c r="R16" s="633">
        <v>2</v>
      </c>
      <c r="S16" s="632" t="s">
        <v>74</v>
      </c>
      <c r="T16" s="433"/>
      <c r="U16" s="720"/>
      <c r="V16" s="632"/>
      <c r="W16" s="433"/>
      <c r="X16" s="633">
        <v>3</v>
      </c>
      <c r="Y16" s="632" t="s">
        <v>74</v>
      </c>
      <c r="Z16" s="289"/>
      <c r="AA16" s="633"/>
      <c r="AB16" s="632"/>
      <c r="AC16" s="289"/>
      <c r="AD16" s="633"/>
      <c r="AE16" s="632"/>
      <c r="AF16" s="108"/>
      <c r="AG16" s="39">
        <v>3</v>
      </c>
      <c r="AH16" s="632" t="s">
        <v>74</v>
      </c>
      <c r="AI16" s="190"/>
      <c r="AJ16" s="39">
        <v>3</v>
      </c>
      <c r="AK16" s="632" t="s">
        <v>74</v>
      </c>
      <c r="AL16" s="190"/>
      <c r="AM16" s="703">
        <v>3</v>
      </c>
      <c r="AN16" s="632" t="s">
        <v>74</v>
      </c>
      <c r="AO16" s="289"/>
      <c r="AP16" s="633">
        <v>5</v>
      </c>
      <c r="AQ16" s="632" t="s">
        <v>74</v>
      </c>
      <c r="AR16" s="190"/>
      <c r="AS16" s="703"/>
      <c r="AT16" s="632"/>
      <c r="AU16" s="190"/>
      <c r="AV16" s="703">
        <v>5</v>
      </c>
      <c r="AW16" s="632" t="s">
        <v>74</v>
      </c>
      <c r="AX16" s="289"/>
      <c r="AY16" s="633"/>
      <c r="AZ16" s="632"/>
      <c r="BA16" s="289"/>
    </row>
    <row r="17" spans="1:53" ht="65.25" customHeight="1">
      <c r="A17" s="715" t="s">
        <v>93</v>
      </c>
      <c r="B17" s="301" t="s">
        <v>94</v>
      </c>
      <c r="C17" s="174"/>
      <c r="D17" s="103"/>
      <c r="E17" s="146"/>
      <c r="F17" s="633"/>
      <c r="G17" s="632"/>
      <c r="H17" s="289"/>
      <c r="I17" s="633"/>
      <c r="J17" s="632"/>
      <c r="K17" s="289"/>
      <c r="L17" s="633">
        <v>5</v>
      </c>
      <c r="M17" s="632" t="s">
        <v>74</v>
      </c>
      <c r="N17" s="289"/>
      <c r="O17" s="633"/>
      <c r="P17" s="632"/>
      <c r="Q17" s="289"/>
      <c r="R17" s="633"/>
      <c r="S17" s="632"/>
      <c r="T17" s="433"/>
      <c r="U17" s="720"/>
      <c r="V17" s="632"/>
      <c r="W17" s="433"/>
      <c r="X17" s="633">
        <v>1</v>
      </c>
      <c r="Y17" s="632" t="s">
        <v>73</v>
      </c>
      <c r="Z17" s="289"/>
      <c r="AA17" s="633">
        <v>5</v>
      </c>
      <c r="AB17" s="632" t="s">
        <v>74</v>
      </c>
      <c r="AC17" s="289"/>
      <c r="AD17" s="633">
        <v>2</v>
      </c>
      <c r="AE17" s="632" t="s">
        <v>74</v>
      </c>
      <c r="AF17" s="108"/>
      <c r="AG17" s="39">
        <v>5</v>
      </c>
      <c r="AH17" s="632" t="s">
        <v>74</v>
      </c>
      <c r="AI17" s="190"/>
      <c r="AJ17" s="39">
        <v>5</v>
      </c>
      <c r="AK17" s="632" t="s">
        <v>74</v>
      </c>
      <c r="AL17" s="190"/>
      <c r="AM17" s="703">
        <v>3</v>
      </c>
      <c r="AN17" s="632" t="s">
        <v>74</v>
      </c>
      <c r="AO17" s="289"/>
      <c r="AP17" s="633">
        <v>5</v>
      </c>
      <c r="AQ17" s="632" t="s">
        <v>74</v>
      </c>
      <c r="AR17" s="190"/>
      <c r="AS17" s="703"/>
      <c r="AT17" s="632"/>
      <c r="AU17" s="190"/>
      <c r="AV17" s="703">
        <v>5</v>
      </c>
      <c r="AW17" s="632" t="s">
        <v>74</v>
      </c>
      <c r="AX17" s="289"/>
      <c r="AY17" s="633">
        <v>5</v>
      </c>
      <c r="AZ17" s="632" t="s">
        <v>74</v>
      </c>
      <c r="BA17" s="289"/>
    </row>
    <row r="18" spans="1:53" ht="12">
      <c r="A18" s="68"/>
      <c r="B18" s="155" t="s">
        <v>95</v>
      </c>
      <c r="C18" s="334"/>
      <c r="D18" s="581"/>
      <c r="E18" s="171"/>
      <c r="F18" s="177"/>
      <c r="G18" s="142"/>
      <c r="H18" s="599"/>
      <c r="I18" s="177"/>
      <c r="J18" s="142"/>
      <c r="K18" s="599"/>
      <c r="L18" s="177"/>
      <c r="M18" s="142"/>
      <c r="N18" s="599"/>
      <c r="O18" s="177"/>
      <c r="P18" s="142"/>
      <c r="Q18" s="599"/>
      <c r="R18" s="177"/>
      <c r="S18" s="142"/>
      <c r="T18" s="620"/>
      <c r="U18" s="28"/>
      <c r="V18" s="142"/>
      <c r="W18" s="620"/>
      <c r="X18" s="177"/>
      <c r="Y18" s="142"/>
      <c r="Z18" s="599"/>
      <c r="AA18" s="177"/>
      <c r="AB18" s="142"/>
      <c r="AC18" s="599"/>
      <c r="AD18" s="177"/>
      <c r="AE18" s="142"/>
      <c r="AF18" s="658"/>
      <c r="AG18" s="511"/>
      <c r="AH18" s="142"/>
      <c r="AI18" s="273"/>
      <c r="AJ18" s="511"/>
      <c r="AK18" s="142"/>
      <c r="AL18" s="273"/>
      <c r="AM18" s="511"/>
      <c r="AN18" s="142"/>
      <c r="AO18" s="599"/>
      <c r="AP18" s="177"/>
      <c r="AQ18" s="142"/>
      <c r="AR18" s="273"/>
      <c r="AS18" s="511"/>
      <c r="AT18" s="142"/>
      <c r="AU18" s="273"/>
      <c r="AV18" s="511"/>
      <c r="AW18" s="142"/>
      <c r="AX18" s="599"/>
      <c r="AY18" s="177"/>
      <c r="AZ18" s="142"/>
      <c r="BA18" s="599"/>
    </row>
    <row r="19" spans="1:53" ht="12">
      <c r="A19" s="68"/>
      <c r="B19" s="43" t="s">
        <v>96</v>
      </c>
      <c r="C19" s="199"/>
      <c r="D19" s="344"/>
      <c r="E19" s="253"/>
      <c r="F19" s="136"/>
      <c r="G19" s="161"/>
      <c r="H19" s="265"/>
      <c r="I19" s="136"/>
      <c r="J19" s="161"/>
      <c r="K19" s="265"/>
      <c r="L19" s="136"/>
      <c r="M19" s="161"/>
      <c r="N19" s="265"/>
      <c r="O19" s="136"/>
      <c r="P19" s="161"/>
      <c r="Q19" s="265"/>
      <c r="R19" s="136"/>
      <c r="S19" s="161"/>
      <c r="T19" s="514"/>
      <c r="U19" s="533"/>
      <c r="V19" s="161"/>
      <c r="W19" s="514"/>
      <c r="X19" s="136"/>
      <c r="Y19" s="161"/>
      <c r="Z19" s="265"/>
      <c r="AA19" s="136"/>
      <c r="AB19" s="161"/>
      <c r="AC19" s="265"/>
      <c r="AD19" s="136"/>
      <c r="AE19" s="161"/>
      <c r="AF19" s="185"/>
      <c r="AG19" s="150"/>
      <c r="AH19" s="161"/>
      <c r="AI19" s="335"/>
      <c r="AJ19" s="150"/>
      <c r="AK19" s="161"/>
      <c r="AL19" s="335"/>
      <c r="AM19" s="150"/>
      <c r="AN19" s="161"/>
      <c r="AO19" s="265"/>
      <c r="AP19" s="136"/>
      <c r="AQ19" s="161"/>
      <c r="AR19" s="335"/>
      <c r="AS19" s="150"/>
      <c r="AT19" s="161"/>
      <c r="AU19" s="335"/>
      <c r="AV19" s="150"/>
      <c r="AW19" s="161"/>
      <c r="AX19" s="265"/>
      <c r="AY19" s="136"/>
      <c r="AZ19" s="161"/>
      <c r="BA19" s="265"/>
    </row>
    <row r="20" spans="1:53" ht="65.25" customHeight="1">
      <c r="A20" s="715" t="s">
        <v>97</v>
      </c>
      <c r="B20" s="301" t="s">
        <v>98</v>
      </c>
      <c r="C20" s="174"/>
      <c r="D20" s="103"/>
      <c r="E20" s="146"/>
      <c r="F20" s="633"/>
      <c r="G20" s="632"/>
      <c r="H20" s="289"/>
      <c r="I20" s="633"/>
      <c r="J20" s="632"/>
      <c r="K20" s="289"/>
      <c r="L20" s="633">
        <v>3</v>
      </c>
      <c r="M20" s="632" t="s">
        <v>74</v>
      </c>
      <c r="N20" s="289"/>
      <c r="O20" s="633">
        <v>3</v>
      </c>
      <c r="P20" s="632" t="s">
        <v>74</v>
      </c>
      <c r="Q20" s="289"/>
      <c r="R20" s="633">
        <v>3</v>
      </c>
      <c r="S20" s="632" t="s">
        <v>74</v>
      </c>
      <c r="T20" s="433"/>
      <c r="U20" s="720"/>
      <c r="V20" s="632"/>
      <c r="W20" s="433"/>
      <c r="X20" s="633">
        <v>3</v>
      </c>
      <c r="Y20" s="632" t="s">
        <v>74</v>
      </c>
      <c r="Z20" s="289"/>
      <c r="AA20" s="633">
        <v>5</v>
      </c>
      <c r="AB20" s="632" t="s">
        <v>74</v>
      </c>
      <c r="AC20" s="289"/>
      <c r="AD20" s="633"/>
      <c r="AE20" s="632"/>
      <c r="AF20" s="108"/>
      <c r="AG20" s="39">
        <v>5</v>
      </c>
      <c r="AH20" s="632" t="s">
        <v>74</v>
      </c>
      <c r="AI20" s="190"/>
      <c r="AJ20" s="39">
        <v>5</v>
      </c>
      <c r="AK20" s="632" t="s">
        <v>74</v>
      </c>
      <c r="AL20" s="190"/>
      <c r="AM20" s="703"/>
      <c r="AN20" s="632"/>
      <c r="AO20" s="289"/>
      <c r="AP20" s="633">
        <v>5</v>
      </c>
      <c r="AQ20" s="632" t="s">
        <v>74</v>
      </c>
      <c r="AR20" s="190"/>
      <c r="AS20" s="703"/>
      <c r="AT20" s="632"/>
      <c r="AU20" s="190"/>
      <c r="AV20" s="703">
        <v>5</v>
      </c>
      <c r="AW20" s="632" t="s">
        <v>74</v>
      </c>
      <c r="AX20" s="289"/>
      <c r="AY20" s="633">
        <v>5</v>
      </c>
      <c r="AZ20" s="632" t="s">
        <v>74</v>
      </c>
      <c r="BA20" s="289"/>
    </row>
    <row r="21" spans="1:53" ht="65.25" customHeight="1">
      <c r="A21" s="715" t="s">
        <v>100</v>
      </c>
      <c r="B21" s="301" t="s">
        <v>101</v>
      </c>
      <c r="C21" s="174">
        <v>4</v>
      </c>
      <c r="D21" s="103" t="s">
        <v>74</v>
      </c>
      <c r="E21" s="146"/>
      <c r="F21" s="633"/>
      <c r="G21" s="632"/>
      <c r="H21" s="289"/>
      <c r="I21" s="633">
        <v>5</v>
      </c>
      <c r="J21" s="632" t="s">
        <v>74</v>
      </c>
      <c r="K21" s="289"/>
      <c r="L21" s="633">
        <v>3</v>
      </c>
      <c r="M21" s="632" t="s">
        <v>73</v>
      </c>
      <c r="N21" s="289"/>
      <c r="O21" s="633">
        <v>3</v>
      </c>
      <c r="P21" s="632" t="s">
        <v>73</v>
      </c>
      <c r="Q21" s="289"/>
      <c r="R21" s="633">
        <v>3</v>
      </c>
      <c r="S21" s="632" t="s">
        <v>73</v>
      </c>
      <c r="T21" s="433"/>
      <c r="U21" s="720"/>
      <c r="V21" s="632"/>
      <c r="W21" s="433"/>
      <c r="X21" s="633">
        <v>3</v>
      </c>
      <c r="Y21" s="632" t="s">
        <v>74</v>
      </c>
      <c r="Z21" s="289"/>
      <c r="AA21" s="633">
        <v>3</v>
      </c>
      <c r="AB21" s="632" t="s">
        <v>74</v>
      </c>
      <c r="AC21" s="289"/>
      <c r="AD21" s="633"/>
      <c r="AE21" s="632"/>
      <c r="AF21" s="108"/>
      <c r="AG21" s="39">
        <v>5</v>
      </c>
      <c r="AH21" s="632" t="s">
        <v>74</v>
      </c>
      <c r="AI21" s="190"/>
      <c r="AJ21" s="39">
        <v>3</v>
      </c>
      <c r="AK21" s="632" t="s">
        <v>74</v>
      </c>
      <c r="AL21" s="190"/>
      <c r="AM21" s="703"/>
      <c r="AN21" s="632"/>
      <c r="AO21" s="289"/>
      <c r="AP21" s="633">
        <v>5</v>
      </c>
      <c r="AQ21" s="632" t="s">
        <v>74</v>
      </c>
      <c r="AR21" s="190"/>
      <c r="AS21" s="703"/>
      <c r="AT21" s="632"/>
      <c r="AU21" s="190"/>
      <c r="AV21" s="703">
        <v>5</v>
      </c>
      <c r="AW21" s="632" t="s">
        <v>74</v>
      </c>
      <c r="AX21" s="289"/>
      <c r="AY21" s="633">
        <v>3</v>
      </c>
      <c r="AZ21" s="632" t="s">
        <v>74</v>
      </c>
      <c r="BA21" s="289"/>
    </row>
    <row r="22" spans="1:53" ht="65.25" customHeight="1">
      <c r="A22" s="715" t="s">
        <v>102</v>
      </c>
      <c r="B22" s="672" t="s">
        <v>103</v>
      </c>
      <c r="C22" s="174"/>
      <c r="D22" s="103"/>
      <c r="E22" s="146"/>
      <c r="F22" s="633"/>
      <c r="G22" s="632"/>
      <c r="H22" s="289"/>
      <c r="I22" s="633">
        <v>2</v>
      </c>
      <c r="J22" s="632" t="s">
        <v>73</v>
      </c>
      <c r="K22" s="289"/>
      <c r="L22" s="633"/>
      <c r="M22" s="632"/>
      <c r="N22" s="289"/>
      <c r="O22" s="633">
        <v>3</v>
      </c>
      <c r="P22" s="632" t="s">
        <v>74</v>
      </c>
      <c r="Q22" s="289"/>
      <c r="R22" s="633">
        <v>3</v>
      </c>
      <c r="S22" s="632" t="s">
        <v>74</v>
      </c>
      <c r="T22" s="433"/>
      <c r="U22" s="720"/>
      <c r="V22" s="632"/>
      <c r="W22" s="433"/>
      <c r="X22" s="633">
        <v>1</v>
      </c>
      <c r="Y22" s="632" t="s">
        <v>73</v>
      </c>
      <c r="Z22" s="289"/>
      <c r="AA22" s="633">
        <v>5</v>
      </c>
      <c r="AB22" s="632" t="s">
        <v>74</v>
      </c>
      <c r="AC22" s="289"/>
      <c r="AD22" s="633"/>
      <c r="AE22" s="632"/>
      <c r="AF22" s="108"/>
      <c r="AG22" s="39">
        <v>5</v>
      </c>
      <c r="AH22" s="632" t="s">
        <v>74</v>
      </c>
      <c r="AI22" s="190"/>
      <c r="AJ22" s="39">
        <v>5</v>
      </c>
      <c r="AK22" s="632" t="s">
        <v>74</v>
      </c>
      <c r="AL22" s="190"/>
      <c r="AM22" s="703"/>
      <c r="AN22" s="632"/>
      <c r="AO22" s="289"/>
      <c r="AP22" s="633">
        <v>3</v>
      </c>
      <c r="AQ22" s="632" t="s">
        <v>73</v>
      </c>
      <c r="AR22" s="190"/>
      <c r="AS22" s="703">
        <v>3</v>
      </c>
      <c r="AT22" s="632" t="s">
        <v>73</v>
      </c>
      <c r="AU22" s="190"/>
      <c r="AV22" s="703">
        <v>3</v>
      </c>
      <c r="AW22" s="632" t="s">
        <v>73</v>
      </c>
      <c r="AX22" s="289"/>
      <c r="AY22" s="633">
        <v>5</v>
      </c>
      <c r="AZ22" s="632" t="s">
        <v>74</v>
      </c>
      <c r="BA22" s="289"/>
    </row>
    <row r="23" spans="1:53" ht="65.25" customHeight="1">
      <c r="A23" s="715" t="s">
        <v>104</v>
      </c>
      <c r="B23" s="672" t="s">
        <v>105</v>
      </c>
      <c r="C23" s="174"/>
      <c r="D23" s="103"/>
      <c r="E23" s="146"/>
      <c r="F23" s="633"/>
      <c r="G23" s="632"/>
      <c r="H23" s="289"/>
      <c r="I23" s="633">
        <v>1</v>
      </c>
      <c r="J23" s="632" t="s">
        <v>73</v>
      </c>
      <c r="K23" s="289"/>
      <c r="L23" s="633"/>
      <c r="M23" s="632"/>
      <c r="N23" s="289"/>
      <c r="O23" s="633"/>
      <c r="P23" s="632"/>
      <c r="Q23" s="289"/>
      <c r="R23" s="633">
        <v>2</v>
      </c>
      <c r="S23" s="632" t="s">
        <v>73</v>
      </c>
      <c r="T23" s="433"/>
      <c r="U23" s="720"/>
      <c r="V23" s="632"/>
      <c r="W23" s="433"/>
      <c r="X23" s="633">
        <v>3</v>
      </c>
      <c r="Y23" s="632" t="s">
        <v>74</v>
      </c>
      <c r="Z23" s="289"/>
      <c r="AA23" s="633">
        <v>5</v>
      </c>
      <c r="AB23" s="632" t="s">
        <v>74</v>
      </c>
      <c r="AC23" s="289"/>
      <c r="AD23" s="633"/>
      <c r="AE23" s="632"/>
      <c r="AF23" s="108"/>
      <c r="AG23" s="39">
        <v>5</v>
      </c>
      <c r="AH23" s="632" t="s">
        <v>74</v>
      </c>
      <c r="AI23" s="190"/>
      <c r="AJ23" s="39">
        <v>3</v>
      </c>
      <c r="AK23" s="632" t="s">
        <v>74</v>
      </c>
      <c r="AL23" s="190"/>
      <c r="AM23" s="703">
        <v>3</v>
      </c>
      <c r="AN23" s="632" t="s">
        <v>74</v>
      </c>
      <c r="AO23" s="289"/>
      <c r="AP23" s="633">
        <v>5</v>
      </c>
      <c r="AQ23" s="632" t="s">
        <v>74</v>
      </c>
      <c r="AR23" s="190"/>
      <c r="AS23" s="703"/>
      <c r="AT23" s="632"/>
      <c r="AU23" s="190"/>
      <c r="AV23" s="703">
        <v>5</v>
      </c>
      <c r="AW23" s="632" t="s">
        <v>74</v>
      </c>
      <c r="AX23" s="289"/>
      <c r="AY23" s="633">
        <v>5</v>
      </c>
      <c r="AZ23" s="632" t="s">
        <v>74</v>
      </c>
      <c r="BA23" s="289"/>
    </row>
    <row r="24" spans="1:53" ht="65.25" customHeight="1">
      <c r="A24" s="715" t="s">
        <v>106</v>
      </c>
      <c r="B24" s="672" t="s">
        <v>107</v>
      </c>
      <c r="C24" s="174"/>
      <c r="D24" s="103"/>
      <c r="E24" s="146"/>
      <c r="F24" s="633"/>
      <c r="G24" s="632"/>
      <c r="H24" s="289"/>
      <c r="I24" s="633">
        <v>1</v>
      </c>
      <c r="J24" s="632" t="s">
        <v>73</v>
      </c>
      <c r="K24" s="289"/>
      <c r="L24" s="633"/>
      <c r="M24" s="632"/>
      <c r="N24" s="289"/>
      <c r="O24" s="633"/>
      <c r="P24" s="632"/>
      <c r="Q24" s="289"/>
      <c r="R24" s="633"/>
      <c r="S24" s="632"/>
      <c r="T24" s="433"/>
      <c r="U24" s="720"/>
      <c r="V24" s="632"/>
      <c r="W24" s="433"/>
      <c r="X24" s="633">
        <v>1</v>
      </c>
      <c r="Y24" s="632" t="s">
        <v>73</v>
      </c>
      <c r="Z24" s="289"/>
      <c r="AA24" s="633">
        <v>4</v>
      </c>
      <c r="AB24" s="632" t="s">
        <v>74</v>
      </c>
      <c r="AC24" s="289"/>
      <c r="AD24" s="633"/>
      <c r="AE24" s="632"/>
      <c r="AF24" s="108"/>
      <c r="AG24" s="39">
        <v>5</v>
      </c>
      <c r="AH24" s="632" t="s">
        <v>74</v>
      </c>
      <c r="AI24" s="190"/>
      <c r="AJ24" s="39">
        <v>3</v>
      </c>
      <c r="AK24" s="632" t="s">
        <v>74</v>
      </c>
      <c r="AL24" s="190"/>
      <c r="AM24" s="703">
        <v>5</v>
      </c>
      <c r="AN24" s="632" t="s">
        <v>74</v>
      </c>
      <c r="AO24" s="289"/>
      <c r="AP24" s="633">
        <v>3</v>
      </c>
      <c r="AQ24" s="632" t="s">
        <v>73</v>
      </c>
      <c r="AR24" s="190"/>
      <c r="AS24" s="703"/>
      <c r="AT24" s="632"/>
      <c r="AU24" s="190"/>
      <c r="AV24" s="703">
        <v>3</v>
      </c>
      <c r="AW24" s="632" t="s">
        <v>73</v>
      </c>
      <c r="AX24" s="289"/>
      <c r="AY24" s="633">
        <v>5</v>
      </c>
      <c r="AZ24" s="632" t="s">
        <v>74</v>
      </c>
      <c r="BA24" s="289"/>
    </row>
    <row r="25" spans="1:53" ht="65.25" customHeight="1">
      <c r="A25" s="715" t="s">
        <v>108</v>
      </c>
      <c r="B25" s="672" t="s">
        <v>109</v>
      </c>
      <c r="C25" s="174"/>
      <c r="D25" s="103"/>
      <c r="E25" s="146"/>
      <c r="F25" s="633"/>
      <c r="G25" s="632"/>
      <c r="H25" s="289"/>
      <c r="I25" s="633">
        <v>3</v>
      </c>
      <c r="J25" s="632" t="s">
        <v>74</v>
      </c>
      <c r="K25" s="289"/>
      <c r="L25" s="633">
        <v>3</v>
      </c>
      <c r="M25" s="632" t="s">
        <v>73</v>
      </c>
      <c r="N25" s="289"/>
      <c r="O25" s="633"/>
      <c r="P25" s="632"/>
      <c r="Q25" s="289"/>
      <c r="R25" s="633"/>
      <c r="S25" s="632"/>
      <c r="T25" s="433"/>
      <c r="U25" s="720">
        <v>3</v>
      </c>
      <c r="V25" s="632" t="s">
        <v>74</v>
      </c>
      <c r="W25" s="433"/>
      <c r="X25" s="633">
        <v>1</v>
      </c>
      <c r="Y25" s="632" t="s">
        <v>73</v>
      </c>
      <c r="Z25" s="289"/>
      <c r="AA25" s="633">
        <v>4</v>
      </c>
      <c r="AB25" s="632" t="s">
        <v>74</v>
      </c>
      <c r="AC25" s="289"/>
      <c r="AD25" s="633"/>
      <c r="AE25" s="632"/>
      <c r="AF25" s="108"/>
      <c r="AG25" s="39">
        <v>5</v>
      </c>
      <c r="AH25" s="632" t="s">
        <v>74</v>
      </c>
      <c r="AI25" s="190"/>
      <c r="AJ25" s="39">
        <v>3</v>
      </c>
      <c r="AK25" s="632" t="s">
        <v>73</v>
      </c>
      <c r="AL25" s="190"/>
      <c r="AM25" s="703"/>
      <c r="AN25" s="632"/>
      <c r="AO25" s="289"/>
      <c r="AP25" s="633">
        <v>5</v>
      </c>
      <c r="AQ25" s="632" t="s">
        <v>74</v>
      </c>
      <c r="AR25" s="190"/>
      <c r="AS25" s="703"/>
      <c r="AT25" s="632"/>
      <c r="AU25" s="190"/>
      <c r="AV25" s="703">
        <v>5</v>
      </c>
      <c r="AW25" s="632" t="s">
        <v>74</v>
      </c>
      <c r="AX25" s="289"/>
      <c r="AY25" s="633">
        <v>3</v>
      </c>
      <c r="AZ25" t="s">
        <v>74</v>
      </c>
      <c r="BA25" s="632"/>
    </row>
    <row r="26" spans="1:53" ht="12">
      <c r="A26" s="307"/>
      <c r="B26" s="43" t="s">
        <v>110</v>
      </c>
      <c r="C26" s="199"/>
      <c r="D26" s="344"/>
      <c r="E26" s="253"/>
      <c r="F26" s="136"/>
      <c r="G26" s="161"/>
      <c r="H26" s="265"/>
      <c r="I26" s="136"/>
      <c r="J26" s="161"/>
      <c r="K26" s="265"/>
      <c r="L26" s="136"/>
      <c r="M26" s="161"/>
      <c r="N26" s="265"/>
      <c r="O26" s="136"/>
      <c r="P26" s="161"/>
      <c r="Q26" s="265"/>
      <c r="R26" s="136"/>
      <c r="S26" s="161"/>
      <c r="T26" s="514"/>
      <c r="U26" s="533"/>
      <c r="V26" s="161"/>
      <c r="W26" s="514"/>
      <c r="X26" s="136"/>
      <c r="Y26" s="161"/>
      <c r="Z26" s="265"/>
      <c r="AA26" s="136"/>
      <c r="AB26" s="161"/>
      <c r="AC26" s="265"/>
      <c r="AD26" s="136"/>
      <c r="AE26" s="161"/>
      <c r="AF26" s="185"/>
      <c r="AG26" s="150"/>
      <c r="AH26" s="161"/>
      <c r="AI26" s="335"/>
      <c r="AJ26" s="150"/>
      <c r="AK26" s="161"/>
      <c r="AL26" s="335"/>
      <c r="AM26" s="150"/>
      <c r="AN26" s="161"/>
      <c r="AO26" s="265"/>
      <c r="AP26" s="136"/>
      <c r="AQ26" s="161"/>
      <c r="AR26" s="335"/>
      <c r="AS26" s="150"/>
      <c r="AT26" s="161"/>
      <c r="AU26" s="335"/>
      <c r="AV26" s="150"/>
      <c r="AW26" s="161"/>
      <c r="AX26" s="265"/>
      <c r="AY26" s="136"/>
      <c r="AZ26" s="161"/>
      <c r="BA26" s="265"/>
    </row>
    <row r="27" spans="1:53" ht="65.25" customHeight="1">
      <c r="A27" s="715" t="s">
        <v>111</v>
      </c>
      <c r="B27" s="96" t="s">
        <v>112</v>
      </c>
      <c r="C27" s="174"/>
      <c r="D27" s="103"/>
      <c r="E27" s="146"/>
      <c r="F27" s="633"/>
      <c r="G27" s="632"/>
      <c r="H27" s="289"/>
      <c r="I27" s="633">
        <v>3</v>
      </c>
      <c r="J27" s="632" t="s">
        <v>74</v>
      </c>
      <c r="K27" s="289"/>
      <c r="L27" s="633">
        <v>1</v>
      </c>
      <c r="M27" s="632" t="s">
        <v>73</v>
      </c>
      <c r="N27" s="289"/>
      <c r="O27" s="633"/>
      <c r="P27" s="632"/>
      <c r="Q27" s="289"/>
      <c r="R27" s="633"/>
      <c r="S27" s="632"/>
      <c r="T27" s="433"/>
      <c r="U27" s="720"/>
      <c r="V27" s="632"/>
      <c r="W27" s="433"/>
      <c r="X27" s="633">
        <v>1</v>
      </c>
      <c r="Y27" s="632" t="s">
        <v>73</v>
      </c>
      <c r="Z27" s="289"/>
      <c r="AA27" s="633">
        <v>2</v>
      </c>
      <c r="AB27" s="632" t="s">
        <v>73</v>
      </c>
      <c r="AC27" s="289"/>
      <c r="AD27" s="633"/>
      <c r="AE27" s="632"/>
      <c r="AF27" s="108"/>
      <c r="AG27" s="39">
        <v>5</v>
      </c>
      <c r="AH27" s="632" t="s">
        <v>74</v>
      </c>
      <c r="AI27" s="190"/>
      <c r="AJ27" s="703">
        <v>3</v>
      </c>
      <c r="AK27" s="632" t="s">
        <v>73</v>
      </c>
      <c r="AL27" s="190"/>
      <c r="AM27" s="703"/>
      <c r="AN27" s="632"/>
      <c r="AO27" s="289"/>
      <c r="AP27" s="633">
        <v>3</v>
      </c>
      <c r="AQ27" s="632" t="s">
        <v>73</v>
      </c>
      <c r="AR27" s="190"/>
      <c r="AS27" s="703"/>
      <c r="AT27" s="632"/>
      <c r="AU27" s="190"/>
      <c r="AV27" s="703">
        <v>3</v>
      </c>
      <c r="AW27" s="632" t="s">
        <v>73</v>
      </c>
      <c r="AX27" s="289"/>
      <c r="AY27" s="633">
        <v>3</v>
      </c>
      <c r="AZ27" s="632" t="s">
        <v>74</v>
      </c>
      <c r="BA27" s="289"/>
    </row>
    <row r="28" spans="1:53" ht="65.25" customHeight="1">
      <c r="A28" s="715" t="s">
        <v>113</v>
      </c>
      <c r="B28" s="301" t="s">
        <v>114</v>
      </c>
      <c r="C28" s="174"/>
      <c r="D28" s="103"/>
      <c r="E28" s="146"/>
      <c r="F28" s="633"/>
      <c r="G28" s="632"/>
      <c r="H28" s="289"/>
      <c r="I28" s="633">
        <v>1</v>
      </c>
      <c r="J28" s="632" t="s">
        <v>73</v>
      </c>
      <c r="K28" s="289"/>
      <c r="L28" s="633">
        <v>3</v>
      </c>
      <c r="M28" s="632" t="s">
        <v>73</v>
      </c>
      <c r="N28" s="289"/>
      <c r="O28" s="633"/>
      <c r="P28" s="632"/>
      <c r="Q28" s="289"/>
      <c r="R28" s="633">
        <v>2</v>
      </c>
      <c r="S28" s="632" t="s">
        <v>73</v>
      </c>
      <c r="T28" s="433"/>
      <c r="U28" s="720"/>
      <c r="V28" s="632"/>
      <c r="W28" s="433"/>
      <c r="X28" s="633">
        <v>1</v>
      </c>
      <c r="Y28" s="632" t="s">
        <v>73</v>
      </c>
      <c r="Z28" s="289"/>
      <c r="AA28" s="633">
        <v>3</v>
      </c>
      <c r="AB28" s="632" t="s">
        <v>73</v>
      </c>
      <c r="AC28" s="289"/>
      <c r="AD28" s="633"/>
      <c r="AE28" s="632"/>
      <c r="AF28" s="108"/>
      <c r="AG28" s="39">
        <v>5</v>
      </c>
      <c r="AH28" s="632" t="s">
        <v>74</v>
      </c>
      <c r="AI28" s="190"/>
      <c r="AJ28" s="39">
        <v>3</v>
      </c>
      <c r="AK28" s="632" t="s">
        <v>73</v>
      </c>
      <c r="AL28" s="190"/>
      <c r="AM28" s="703">
        <v>3</v>
      </c>
      <c r="AN28" s="632" t="s">
        <v>74</v>
      </c>
      <c r="AO28" s="289"/>
      <c r="AP28" s="633"/>
      <c r="AQ28" s="632"/>
      <c r="AR28" s="190"/>
      <c r="AS28" s="703"/>
      <c r="AT28" s="632"/>
      <c r="AU28" s="190"/>
      <c r="AV28" s="703"/>
      <c r="AW28" s="632"/>
      <c r="AX28" s="289"/>
      <c r="AY28" s="633">
        <v>3</v>
      </c>
      <c r="AZ28" s="632" t="s">
        <v>74</v>
      </c>
      <c r="BA28" s="289"/>
    </row>
    <row r="29" spans="1:53" ht="65.25" customHeight="1">
      <c r="A29" s="715" t="s">
        <v>115</v>
      </c>
      <c r="B29" s="672" t="s">
        <v>116</v>
      </c>
      <c r="C29" s="174"/>
      <c r="D29" s="103"/>
      <c r="E29" s="146"/>
      <c r="F29" s="633"/>
      <c r="G29" s="632"/>
      <c r="H29" s="289"/>
      <c r="I29" s="633"/>
      <c r="J29" s="632"/>
      <c r="K29" s="289"/>
      <c r="L29" s="633">
        <v>5</v>
      </c>
      <c r="M29" s="632" t="s">
        <v>74</v>
      </c>
      <c r="N29" s="289"/>
      <c r="O29" s="633"/>
      <c r="P29" s="632"/>
      <c r="Q29" s="289"/>
      <c r="R29" s="633"/>
      <c r="S29" s="632"/>
      <c r="T29" s="433"/>
      <c r="U29" s="720"/>
      <c r="V29" s="632"/>
      <c r="W29" s="433"/>
      <c r="X29" s="633">
        <v>1</v>
      </c>
      <c r="Y29" s="632" t="s">
        <v>73</v>
      </c>
      <c r="Z29" s="289"/>
      <c r="AA29" s="633">
        <v>5</v>
      </c>
      <c r="AB29" s="632" t="s">
        <v>74</v>
      </c>
      <c r="AC29" s="289"/>
      <c r="AD29" s="633"/>
      <c r="AE29" s="632"/>
      <c r="AF29" s="108"/>
      <c r="AG29" s="39">
        <v>5</v>
      </c>
      <c r="AH29" s="632" t="s">
        <v>74</v>
      </c>
      <c r="AI29" s="190"/>
      <c r="AJ29" s="39">
        <v>3</v>
      </c>
      <c r="AK29" s="632" t="s">
        <v>74</v>
      </c>
      <c r="AL29" s="190"/>
      <c r="AM29" s="703"/>
      <c r="AN29" s="632"/>
      <c r="AO29" s="289"/>
      <c r="AP29" s="633">
        <v>5</v>
      </c>
      <c r="AQ29" s="632" t="s">
        <v>74</v>
      </c>
      <c r="AR29" s="190"/>
      <c r="AS29" s="703"/>
      <c r="AT29" s="632"/>
      <c r="AU29" s="190"/>
      <c r="AV29" s="703">
        <v>5</v>
      </c>
      <c r="AW29" s="632" t="s">
        <v>74</v>
      </c>
      <c r="AX29" s="289"/>
      <c r="AY29" s="633">
        <v>5</v>
      </c>
      <c r="AZ29" s="632" t="s">
        <v>74</v>
      </c>
      <c r="BA29" s="289"/>
    </row>
    <row r="30" spans="1:53" ht="65.25" customHeight="1">
      <c r="A30" s="715" t="s">
        <v>117</v>
      </c>
      <c r="B30" s="301" t="s">
        <v>118</v>
      </c>
      <c r="C30" s="174"/>
      <c r="D30" s="103"/>
      <c r="E30" s="146"/>
      <c r="F30" s="633"/>
      <c r="G30" s="632"/>
      <c r="H30" s="289"/>
      <c r="I30" s="633"/>
      <c r="J30" s="632"/>
      <c r="K30" s="289"/>
      <c r="L30" s="633"/>
      <c r="M30" s="632"/>
      <c r="N30" s="289"/>
      <c r="O30" s="633"/>
      <c r="P30" s="632"/>
      <c r="Q30" s="289"/>
      <c r="R30" s="633"/>
      <c r="S30" s="632"/>
      <c r="T30" s="433"/>
      <c r="U30" s="720"/>
      <c r="V30" s="632"/>
      <c r="W30" s="433"/>
      <c r="X30" s="633">
        <v>1</v>
      </c>
      <c r="Y30" s="632" t="s">
        <v>73</v>
      </c>
      <c r="Z30" s="289"/>
      <c r="AA30" s="633"/>
      <c r="AB30" s="632"/>
      <c r="AC30" s="289"/>
      <c r="AD30" s="633"/>
      <c r="AE30" s="632"/>
      <c r="AF30" s="108"/>
      <c r="AG30" s="39">
        <v>5</v>
      </c>
      <c r="AH30" s="632" t="s">
        <v>74</v>
      </c>
      <c r="AI30" s="190"/>
      <c r="AJ30" s="39">
        <v>3</v>
      </c>
      <c r="AK30" s="632" t="s">
        <v>74</v>
      </c>
      <c r="AL30" s="190"/>
      <c r="AM30" s="703"/>
      <c r="AN30" s="632"/>
      <c r="AO30" s="289"/>
      <c r="AP30" s="633">
        <v>3</v>
      </c>
      <c r="AQ30" s="632" t="s">
        <v>74</v>
      </c>
      <c r="AR30" s="190"/>
      <c r="AS30" s="703"/>
      <c r="AT30" s="632"/>
      <c r="AU30" s="190"/>
      <c r="AV30" s="703">
        <v>3</v>
      </c>
      <c r="AW30" s="632" t="s">
        <v>74</v>
      </c>
      <c r="AX30" s="289"/>
      <c r="AY30" s="633">
        <v>5</v>
      </c>
      <c r="AZ30" s="632" t="s">
        <v>74</v>
      </c>
      <c r="BA30" s="289"/>
    </row>
    <row r="31" spans="1:53" ht="65.25" customHeight="1">
      <c r="A31" s="715" t="s">
        <v>119</v>
      </c>
      <c r="B31" s="301" t="s">
        <v>314</v>
      </c>
      <c r="C31" s="174"/>
      <c r="D31" s="103"/>
      <c r="E31" s="146"/>
      <c r="F31" s="633"/>
      <c r="G31" s="632"/>
      <c r="H31" s="289"/>
      <c r="I31" s="633"/>
      <c r="J31" s="632"/>
      <c r="K31" s="289"/>
      <c r="L31" s="633">
        <v>3</v>
      </c>
      <c r="M31" s="632" t="s">
        <v>74</v>
      </c>
      <c r="N31" s="289"/>
      <c r="O31" s="633"/>
      <c r="P31" s="632"/>
      <c r="Q31" s="289"/>
      <c r="R31" s="633">
        <v>3</v>
      </c>
      <c r="S31" s="632" t="s">
        <v>74</v>
      </c>
      <c r="T31" s="433"/>
      <c r="U31" s="720"/>
      <c r="V31" s="632"/>
      <c r="W31" s="433"/>
      <c r="X31" s="633">
        <v>1</v>
      </c>
      <c r="Y31" s="632" t="s">
        <v>73</v>
      </c>
      <c r="Z31" s="289"/>
      <c r="AA31" s="633">
        <v>4</v>
      </c>
      <c r="AB31" s="632" t="s">
        <v>73</v>
      </c>
      <c r="AC31" s="289"/>
      <c r="AD31" s="633"/>
      <c r="AE31" s="632"/>
      <c r="AF31" s="108"/>
      <c r="AG31" s="39">
        <v>3</v>
      </c>
      <c r="AH31" s="632" t="s">
        <v>73</v>
      </c>
      <c r="AI31" s="190"/>
      <c r="AJ31" s="39"/>
      <c r="AK31" s="632"/>
      <c r="AL31" s="190"/>
      <c r="AM31" s="703"/>
      <c r="AN31" s="632"/>
      <c r="AO31" s="289"/>
      <c r="AP31" s="633">
        <v>3</v>
      </c>
      <c r="AQ31" s="632" t="s">
        <v>74</v>
      </c>
      <c r="AR31" s="190"/>
      <c r="AS31" s="703"/>
      <c r="AT31" s="632"/>
      <c r="AU31" s="190"/>
      <c r="AV31" s="703">
        <v>3</v>
      </c>
      <c r="AW31" s="632" t="s">
        <v>74</v>
      </c>
      <c r="AX31" s="289"/>
      <c r="AY31" s="633">
        <v>1</v>
      </c>
      <c r="AZ31" s="632" t="s">
        <v>73</v>
      </c>
      <c r="BA31" s="289"/>
    </row>
    <row r="32" spans="1:53" ht="65.25" customHeight="1">
      <c r="A32" s="715" t="s">
        <v>121</v>
      </c>
      <c r="B32" s="301" t="s">
        <v>122</v>
      </c>
      <c r="C32" s="174"/>
      <c r="D32" s="103"/>
      <c r="E32" s="146"/>
      <c r="F32" s="633"/>
      <c r="G32" s="632"/>
      <c r="H32" s="289"/>
      <c r="I32" s="633"/>
      <c r="J32" s="632"/>
      <c r="K32" s="289"/>
      <c r="L32" s="633">
        <v>5</v>
      </c>
      <c r="M32" s="632" t="s">
        <v>74</v>
      </c>
      <c r="N32" s="289"/>
      <c r="O32" s="633"/>
      <c r="P32" s="632"/>
      <c r="Q32" s="289"/>
      <c r="R32" s="633"/>
      <c r="S32" s="632"/>
      <c r="T32" s="433"/>
      <c r="U32" s="720"/>
      <c r="V32" s="632"/>
      <c r="W32" s="433"/>
      <c r="X32" s="633"/>
      <c r="Y32" s="632"/>
      <c r="Z32" s="289"/>
      <c r="AA32" s="633">
        <v>3</v>
      </c>
      <c r="AB32" s="632" t="s">
        <v>73</v>
      </c>
      <c r="AC32" s="289"/>
      <c r="AD32" s="633"/>
      <c r="AE32" s="632"/>
      <c r="AF32" s="108"/>
      <c r="AG32" s="39">
        <v>5</v>
      </c>
      <c r="AH32" s="632" t="s">
        <v>74</v>
      </c>
      <c r="AI32" s="190"/>
      <c r="AJ32" s="39">
        <v>3</v>
      </c>
      <c r="AK32" s="632" t="s">
        <v>74</v>
      </c>
      <c r="AL32" s="190"/>
      <c r="AM32" s="703"/>
      <c r="AN32" s="632"/>
      <c r="AO32" s="289"/>
      <c r="AP32" s="633">
        <v>3</v>
      </c>
      <c r="AQ32" s="632" t="s">
        <v>73</v>
      </c>
      <c r="AR32" s="190"/>
      <c r="AS32" s="703"/>
      <c r="AT32" s="632"/>
      <c r="AU32" s="190"/>
      <c r="AV32" s="703">
        <v>5</v>
      </c>
      <c r="AW32" s="632" t="s">
        <v>74</v>
      </c>
      <c r="AX32" s="289"/>
      <c r="AY32" s="633">
        <v>1</v>
      </c>
      <c r="AZ32" s="632" t="s">
        <v>73</v>
      </c>
      <c r="BA32" s="289"/>
    </row>
    <row r="33" spans="1:53" ht="65.25" customHeight="1">
      <c r="A33" s="715" t="s">
        <v>123</v>
      </c>
      <c r="B33" s="672" t="s">
        <v>124</v>
      </c>
      <c r="C33" s="174"/>
      <c r="D33" s="103"/>
      <c r="E33" s="146"/>
      <c r="F33" s="633"/>
      <c r="G33" s="632"/>
      <c r="H33" s="289"/>
      <c r="I33" s="633"/>
      <c r="J33" s="632"/>
      <c r="K33" s="289"/>
      <c r="L33" s="633"/>
      <c r="M33" s="632"/>
      <c r="N33" s="289"/>
      <c r="O33" s="633"/>
      <c r="P33" s="632"/>
      <c r="Q33" s="289"/>
      <c r="R33" s="633">
        <v>3</v>
      </c>
      <c r="S33" s="632" t="s">
        <v>74</v>
      </c>
      <c r="T33" s="433"/>
      <c r="U33" s="720"/>
      <c r="V33" s="632"/>
      <c r="W33" s="433"/>
      <c r="X33" s="633">
        <v>1</v>
      </c>
      <c r="Y33" s="632" t="s">
        <v>73</v>
      </c>
      <c r="Z33" s="289"/>
      <c r="AA33" s="633">
        <v>5</v>
      </c>
      <c r="AB33" s="632" t="s">
        <v>74</v>
      </c>
      <c r="AC33" s="289"/>
      <c r="AD33" s="633"/>
      <c r="AE33" s="632"/>
      <c r="AF33" s="108"/>
      <c r="AG33" s="39">
        <v>5</v>
      </c>
      <c r="AH33" s="632" t="s">
        <v>74</v>
      </c>
      <c r="AI33" s="190"/>
      <c r="AJ33" s="39">
        <v>3</v>
      </c>
      <c r="AK33" s="632" t="s">
        <v>74</v>
      </c>
      <c r="AL33" s="190"/>
      <c r="AM33" s="703"/>
      <c r="AN33" s="632"/>
      <c r="AO33" s="289"/>
      <c r="AP33" s="633">
        <v>3</v>
      </c>
      <c r="AQ33" s="632" t="s">
        <v>73</v>
      </c>
      <c r="AR33" s="190"/>
      <c r="AS33" s="703"/>
      <c r="AT33" s="632"/>
      <c r="AU33" s="190"/>
      <c r="AV33" s="703">
        <v>3</v>
      </c>
      <c r="AW33" s="632" t="s">
        <v>73</v>
      </c>
      <c r="AX33" s="289"/>
      <c r="AY33" s="633">
        <v>5</v>
      </c>
      <c r="AZ33" s="632" t="s">
        <v>74</v>
      </c>
      <c r="BA33" s="289"/>
    </row>
    <row r="34" spans="1:53" ht="65.25" customHeight="1">
      <c r="A34" s="715" t="s">
        <v>125</v>
      </c>
      <c r="B34" s="672" t="s">
        <v>126</v>
      </c>
      <c r="C34" s="174"/>
      <c r="D34" s="103"/>
      <c r="E34" s="146"/>
      <c r="F34" s="633"/>
      <c r="G34" s="632"/>
      <c r="H34" s="289"/>
      <c r="I34" s="633"/>
      <c r="J34" s="632"/>
      <c r="K34" s="289"/>
      <c r="L34" s="633"/>
      <c r="M34" s="632"/>
      <c r="N34" s="289"/>
      <c r="O34" s="633"/>
      <c r="P34" s="632"/>
      <c r="Q34" s="289"/>
      <c r="R34" s="633">
        <v>3</v>
      </c>
      <c r="S34" s="632" t="s">
        <v>74</v>
      </c>
      <c r="T34" s="433"/>
      <c r="U34" s="720"/>
      <c r="V34" s="632"/>
      <c r="W34" s="433"/>
      <c r="X34" s="633"/>
      <c r="Y34" s="632"/>
      <c r="Z34" s="289"/>
      <c r="AA34" s="633">
        <v>5</v>
      </c>
      <c r="AB34" s="632" t="s">
        <v>74</v>
      </c>
      <c r="AC34" s="289"/>
      <c r="AD34" s="633"/>
      <c r="AE34" s="632"/>
      <c r="AF34" s="108"/>
      <c r="AG34" s="39">
        <v>5</v>
      </c>
      <c r="AH34" s="632" t="s">
        <v>74</v>
      </c>
      <c r="AI34" s="190"/>
      <c r="AJ34" s="39">
        <v>3</v>
      </c>
      <c r="AK34" s="632" t="s">
        <v>74</v>
      </c>
      <c r="AL34" s="190"/>
      <c r="AM34" s="703">
        <v>3</v>
      </c>
      <c r="AN34" s="632" t="s">
        <v>74</v>
      </c>
      <c r="AO34" s="289"/>
      <c r="AP34" s="633">
        <v>3</v>
      </c>
      <c r="AQ34" s="632" t="s">
        <v>73</v>
      </c>
      <c r="AR34" s="190"/>
      <c r="AS34" s="703"/>
      <c r="AT34" s="632"/>
      <c r="AU34" s="190"/>
      <c r="AV34" s="703">
        <v>3</v>
      </c>
      <c r="AW34" s="632" t="s">
        <v>74</v>
      </c>
      <c r="AX34" s="289"/>
      <c r="AY34" s="633">
        <v>5</v>
      </c>
      <c r="AZ34" s="632" t="s">
        <v>74</v>
      </c>
      <c r="BA34" s="190"/>
    </row>
    <row r="35" spans="1:53" ht="65.25" customHeight="1">
      <c r="A35" s="715" t="s">
        <v>127</v>
      </c>
      <c r="B35" s="672" t="s">
        <v>128</v>
      </c>
      <c r="C35" s="174"/>
      <c r="D35" s="103"/>
      <c r="E35" s="146"/>
      <c r="F35" s="633"/>
      <c r="G35" s="632"/>
      <c r="H35" s="289"/>
      <c r="I35" s="633"/>
      <c r="J35" s="632"/>
      <c r="K35" s="289"/>
      <c r="L35" s="633"/>
      <c r="M35" s="632"/>
      <c r="N35" s="289"/>
      <c r="O35" s="633"/>
      <c r="P35" s="632"/>
      <c r="Q35" s="289"/>
      <c r="R35" s="633">
        <v>3</v>
      </c>
      <c r="S35" s="632" t="s">
        <v>74</v>
      </c>
      <c r="T35" s="433"/>
      <c r="U35" s="720"/>
      <c r="V35" s="632"/>
      <c r="W35" s="433"/>
      <c r="X35" s="633"/>
      <c r="Y35" s="632"/>
      <c r="Z35" s="289"/>
      <c r="AA35" s="633">
        <v>5</v>
      </c>
      <c r="AB35" s="632" t="s">
        <v>74</v>
      </c>
      <c r="AC35" s="289"/>
      <c r="AD35" s="633"/>
      <c r="AE35" s="632"/>
      <c r="AF35" s="108"/>
      <c r="AG35" s="39">
        <v>5</v>
      </c>
      <c r="AH35" s="632" t="s">
        <v>74</v>
      </c>
      <c r="AI35" s="190"/>
      <c r="AJ35" s="39">
        <v>3</v>
      </c>
      <c r="AK35" s="632" t="s">
        <v>73</v>
      </c>
      <c r="AL35" s="190"/>
      <c r="AM35" s="703">
        <v>3</v>
      </c>
      <c r="AN35" s="632" t="s">
        <v>74</v>
      </c>
      <c r="AO35" s="289"/>
      <c r="AP35" s="633">
        <v>3</v>
      </c>
      <c r="AQ35" s="632" t="s">
        <v>73</v>
      </c>
      <c r="AR35" s="190"/>
      <c r="AS35" s="703"/>
      <c r="AT35" s="632"/>
      <c r="AU35" s="190"/>
      <c r="AV35" s="703">
        <v>3</v>
      </c>
      <c r="AW35" s="632" t="s">
        <v>74</v>
      </c>
      <c r="AX35" s="289"/>
      <c r="AY35" s="633">
        <v>5</v>
      </c>
      <c r="AZ35" s="632" t="s">
        <v>74</v>
      </c>
      <c r="BA35" s="190"/>
    </row>
    <row r="36" spans="1:53" ht="12">
      <c r="A36" s="68"/>
      <c r="B36" s="442" t="s">
        <v>129</v>
      </c>
      <c r="C36" s="344"/>
      <c r="D36" s="344"/>
      <c r="E36" s="253"/>
      <c r="F36" s="136"/>
      <c r="G36" s="161"/>
      <c r="H36" s="265"/>
      <c r="I36" s="136"/>
      <c r="J36" s="161"/>
      <c r="K36" s="265"/>
      <c r="L36" s="136"/>
      <c r="M36" s="161"/>
      <c r="N36" s="265"/>
      <c r="O36" s="136"/>
      <c r="P36" s="161"/>
      <c r="Q36" s="265"/>
      <c r="R36" s="136"/>
      <c r="S36" s="161"/>
      <c r="T36" s="514"/>
      <c r="U36" s="533"/>
      <c r="V36" s="161"/>
      <c r="W36" s="514"/>
      <c r="X36" s="136"/>
      <c r="Y36" s="161"/>
      <c r="Z36" s="265"/>
      <c r="AA36" s="136"/>
      <c r="AB36" s="161"/>
      <c r="AC36" s="265"/>
      <c r="AD36" s="136"/>
      <c r="AE36" s="161"/>
      <c r="AF36" s="185"/>
      <c r="AG36" s="150"/>
      <c r="AH36" s="161"/>
      <c r="AI36" s="335"/>
      <c r="AJ36" s="150"/>
      <c r="AK36" s="161"/>
      <c r="AL36" s="335"/>
      <c r="AM36" s="150"/>
      <c r="AN36" s="161"/>
      <c r="AO36" s="265"/>
      <c r="AP36" s="136"/>
      <c r="AQ36" s="161"/>
      <c r="AR36" s="335"/>
      <c r="AS36" s="150"/>
      <c r="AT36" s="161"/>
      <c r="AU36" s="335"/>
      <c r="AV36" s="150"/>
      <c r="AW36" s="161"/>
      <c r="AX36" s="265"/>
      <c r="AY36" s="136"/>
      <c r="AZ36" s="161"/>
      <c r="BA36" s="265"/>
    </row>
    <row r="37" spans="1:53" ht="65.25" customHeight="1">
      <c r="A37" s="715" t="s">
        <v>130</v>
      </c>
      <c r="B37" s="672" t="s">
        <v>131</v>
      </c>
      <c r="C37" s="174"/>
      <c r="D37" s="103"/>
      <c r="E37" s="146"/>
      <c r="F37" s="633"/>
      <c r="G37" s="632"/>
      <c r="H37" s="289"/>
      <c r="I37" s="633"/>
      <c r="J37" s="632"/>
      <c r="K37" s="289"/>
      <c r="L37" s="633"/>
      <c r="M37" s="632"/>
      <c r="N37" s="289"/>
      <c r="O37" s="633"/>
      <c r="P37" s="632"/>
      <c r="Q37" s="289"/>
      <c r="R37" s="633"/>
      <c r="S37" s="632"/>
      <c r="T37" s="433"/>
      <c r="U37" s="720"/>
      <c r="V37" s="632"/>
      <c r="W37" s="433"/>
      <c r="X37" s="633"/>
      <c r="Y37" s="632"/>
      <c r="Z37" s="289"/>
      <c r="AA37" s="633">
        <v>4</v>
      </c>
      <c r="AB37" s="632" t="s">
        <v>74</v>
      </c>
      <c r="AC37" s="289"/>
      <c r="AD37" s="633"/>
      <c r="AE37" s="632"/>
      <c r="AF37" s="108"/>
      <c r="AG37" s="39">
        <v>5</v>
      </c>
      <c r="AH37" s="632" t="s">
        <v>74</v>
      </c>
      <c r="AI37" s="190"/>
      <c r="AJ37" s="39">
        <v>2</v>
      </c>
      <c r="AK37" s="632" t="s">
        <v>73</v>
      </c>
      <c r="AL37" s="190"/>
      <c r="AM37" s="703"/>
      <c r="AN37" s="632"/>
      <c r="AO37" s="289"/>
      <c r="AP37" s="633">
        <v>3</v>
      </c>
      <c r="AQ37" s="632" t="s">
        <v>74</v>
      </c>
      <c r="AR37" s="190"/>
      <c r="AS37" s="703"/>
      <c r="AT37" s="632"/>
      <c r="AU37" s="190"/>
      <c r="AV37" s="703">
        <v>5</v>
      </c>
      <c r="AW37" s="632" t="s">
        <v>74</v>
      </c>
      <c r="AX37" s="289"/>
      <c r="AY37" s="633">
        <v>4</v>
      </c>
      <c r="AZ37" s="632" t="s">
        <v>74</v>
      </c>
      <c r="BA37" s="289"/>
    </row>
    <row r="38" spans="1:53" ht="65.25" customHeight="1">
      <c r="A38" s="55" t="s">
        <v>132</v>
      </c>
      <c r="B38" s="672" t="s">
        <v>133</v>
      </c>
      <c r="C38" s="480"/>
      <c r="D38" s="486"/>
      <c r="E38" s="669"/>
      <c r="F38" s="112"/>
      <c r="G38" s="134"/>
      <c r="H38" s="12"/>
      <c r="I38" s="112"/>
      <c r="J38" s="134"/>
      <c r="K38" s="12"/>
      <c r="L38" s="112">
        <v>3</v>
      </c>
      <c r="M38" s="134" t="s">
        <v>74</v>
      </c>
      <c r="N38" s="12"/>
      <c r="O38" s="112"/>
      <c r="P38" s="134"/>
      <c r="Q38" s="12"/>
      <c r="R38" s="112"/>
      <c r="S38" s="134"/>
      <c r="T38" s="591"/>
      <c r="U38" s="508"/>
      <c r="V38" s="134"/>
      <c r="W38" s="591"/>
      <c r="X38" s="112"/>
      <c r="Y38" s="134"/>
      <c r="Z38" s="12"/>
      <c r="AA38" s="112">
        <v>4</v>
      </c>
      <c r="AB38" s="134" t="s">
        <v>74</v>
      </c>
      <c r="AC38" s="12"/>
      <c r="AD38" s="112"/>
      <c r="AE38" s="134"/>
      <c r="AF38" s="348"/>
      <c r="AG38" s="407">
        <v>5</v>
      </c>
      <c r="AH38" s="134" t="s">
        <v>74</v>
      </c>
      <c r="AI38" s="324"/>
      <c r="AJ38" s="407"/>
      <c r="AK38" s="134"/>
      <c r="AL38" s="324"/>
      <c r="AM38" s="166"/>
      <c r="AN38" s="134"/>
      <c r="AO38" s="12"/>
      <c r="AP38" s="112">
        <v>3</v>
      </c>
      <c r="AQ38" s="134" t="s">
        <v>73</v>
      </c>
      <c r="AR38" s="324"/>
      <c r="AS38" s="166"/>
      <c r="AT38" s="134"/>
      <c r="AU38" s="324"/>
      <c r="AV38" s="166">
        <v>3</v>
      </c>
      <c r="AW38" s="134" t="s">
        <v>74</v>
      </c>
      <c r="AX38" s="12"/>
      <c r="AY38" s="112">
        <v>5</v>
      </c>
      <c r="AZ38" s="134" t="s">
        <v>74</v>
      </c>
      <c r="BA38" s="12"/>
    </row>
    <row r="39" spans="1:53" ht="65.25" customHeight="1">
      <c r="A39" s="482" t="s">
        <v>134</v>
      </c>
      <c r="B39" s="672" t="s">
        <v>135</v>
      </c>
      <c r="C39" s="608"/>
      <c r="D39" s="616"/>
      <c r="E39" s="263"/>
      <c r="F39" s="722"/>
      <c r="G39" s="584"/>
      <c r="H39" s="421"/>
      <c r="I39" s="722"/>
      <c r="J39" s="584"/>
      <c r="K39" s="421"/>
      <c r="L39" s="722">
        <v>5</v>
      </c>
      <c r="M39" s="584" t="s">
        <v>73</v>
      </c>
      <c r="N39" s="421"/>
      <c r="O39" s="722"/>
      <c r="P39" s="584"/>
      <c r="Q39" s="421"/>
      <c r="R39" s="722">
        <v>3</v>
      </c>
      <c r="S39" s="584" t="s">
        <v>74</v>
      </c>
      <c r="T39" s="141"/>
      <c r="U39" s="274"/>
      <c r="V39" s="584"/>
      <c r="W39" s="141"/>
      <c r="X39" s="722"/>
      <c r="Y39" s="584"/>
      <c r="Z39" s="421"/>
      <c r="AA39" s="722">
        <v>3</v>
      </c>
      <c r="AB39" s="584" t="s">
        <v>73</v>
      </c>
      <c r="AC39" s="421"/>
      <c r="AD39" s="722"/>
      <c r="AE39" s="584"/>
      <c r="AF39" s="88"/>
      <c r="AG39" s="432">
        <v>5</v>
      </c>
      <c r="AH39" s="584" t="s">
        <v>74</v>
      </c>
      <c r="AI39" s="214"/>
      <c r="AJ39" s="432"/>
      <c r="AK39" s="584"/>
      <c r="AL39" s="214"/>
      <c r="AM39" s="666"/>
      <c r="AN39" s="584"/>
      <c r="AO39" s="421"/>
      <c r="AP39" s="722">
        <v>1</v>
      </c>
      <c r="AQ39" s="584" t="s">
        <v>73</v>
      </c>
      <c r="AR39" s="214"/>
      <c r="AS39" s="666"/>
      <c r="AT39" s="584"/>
      <c r="AU39" s="214"/>
      <c r="AV39" s="666">
        <v>1</v>
      </c>
      <c r="AW39" s="584" t="s">
        <v>73</v>
      </c>
      <c r="AX39" s="421"/>
      <c r="AY39" s="722">
        <v>5</v>
      </c>
      <c r="AZ39" s="584" t="s">
        <v>74</v>
      </c>
      <c r="BA39" s="421"/>
    </row>
    <row r="40" spans="1:53" ht="65.25" customHeight="1">
      <c r="A40" s="715" t="s">
        <v>136</v>
      </c>
      <c r="B40" s="672" t="s">
        <v>137</v>
      </c>
      <c r="C40" s="174"/>
      <c r="D40" s="103"/>
      <c r="E40" s="146"/>
      <c r="F40" s="633"/>
      <c r="G40" s="632"/>
      <c r="H40" s="289"/>
      <c r="I40" s="633"/>
      <c r="J40" s="632"/>
      <c r="K40" s="289"/>
      <c r="L40" s="633"/>
      <c r="M40" s="632"/>
      <c r="N40" s="289"/>
      <c r="O40" s="633"/>
      <c r="P40" s="632"/>
      <c r="Q40" s="289"/>
      <c r="R40" s="633">
        <v>2</v>
      </c>
      <c r="S40" s="632" t="s">
        <v>73</v>
      </c>
      <c r="T40" s="433"/>
      <c r="U40" s="720"/>
      <c r="V40" s="632"/>
      <c r="W40" s="433"/>
      <c r="X40" s="633"/>
      <c r="Y40" s="632"/>
      <c r="Z40" s="289"/>
      <c r="AA40" s="633"/>
      <c r="AB40" s="632"/>
      <c r="AC40" s="289"/>
      <c r="AD40" s="633"/>
      <c r="AE40" s="632"/>
      <c r="AF40" s="108"/>
      <c r="AG40" s="39">
        <v>4</v>
      </c>
      <c r="AH40" s="632" t="s">
        <v>74</v>
      </c>
      <c r="AI40" s="190"/>
      <c r="AJ40" s="39"/>
      <c r="AK40" s="632"/>
      <c r="AL40" s="190"/>
      <c r="AM40" s="703"/>
      <c r="AN40" s="632"/>
      <c r="AO40" s="289"/>
      <c r="AP40" s="633">
        <v>1</v>
      </c>
      <c r="AQ40" s="632" t="s">
        <v>73</v>
      </c>
      <c r="AR40" s="190"/>
      <c r="AS40" s="703"/>
      <c r="AT40" s="632"/>
      <c r="AU40" s="190"/>
      <c r="AV40" s="703">
        <v>1</v>
      </c>
      <c r="AW40" s="632" t="s">
        <v>73</v>
      </c>
      <c r="AX40" s="289"/>
      <c r="AY40" s="633">
        <v>5</v>
      </c>
      <c r="AZ40" s="632" t="s">
        <v>74</v>
      </c>
      <c r="BA40" s="289"/>
    </row>
    <row r="41" spans="1:53" ht="65.25" customHeight="1">
      <c r="A41" s="715" t="s">
        <v>138</v>
      </c>
      <c r="B41" s="672" t="s">
        <v>139</v>
      </c>
      <c r="C41" s="174"/>
      <c r="D41" s="103"/>
      <c r="E41" s="146"/>
      <c r="F41" s="633"/>
      <c r="G41" s="632"/>
      <c r="H41" s="289"/>
      <c r="I41" s="633"/>
      <c r="J41" s="632"/>
      <c r="K41" s="289"/>
      <c r="L41" s="633"/>
      <c r="M41" s="632"/>
      <c r="N41" s="289"/>
      <c r="O41" s="633"/>
      <c r="P41" s="632"/>
      <c r="Q41" s="289"/>
      <c r="R41" s="633">
        <v>3</v>
      </c>
      <c r="S41" s="632" t="s">
        <v>73</v>
      </c>
      <c r="T41" s="433"/>
      <c r="U41" s="720"/>
      <c r="V41" s="632"/>
      <c r="W41" s="433"/>
      <c r="X41" s="633"/>
      <c r="Y41" s="632"/>
      <c r="Z41" s="289"/>
      <c r="AA41" s="633">
        <v>2</v>
      </c>
      <c r="AB41" s="632" t="s">
        <v>73</v>
      </c>
      <c r="AC41" s="289"/>
      <c r="AD41" s="633"/>
      <c r="AE41" s="632"/>
      <c r="AF41" s="108"/>
      <c r="AG41" s="39">
        <v>5</v>
      </c>
      <c r="AH41" s="632" t="s">
        <v>74</v>
      </c>
      <c r="AI41" s="190"/>
      <c r="AJ41" s="39"/>
      <c r="AK41" s="632"/>
      <c r="AL41" s="190"/>
      <c r="AM41" s="703"/>
      <c r="AN41" s="632"/>
      <c r="AO41" s="289"/>
      <c r="AP41" s="633"/>
      <c r="AQ41" s="632"/>
      <c r="AR41" s="190"/>
      <c r="AS41" s="703"/>
      <c r="AT41" s="632"/>
      <c r="AU41" s="190"/>
      <c r="AV41" s="703"/>
      <c r="AW41" s="632"/>
      <c r="AX41" s="289"/>
      <c r="AY41" s="633">
        <v>5</v>
      </c>
      <c r="AZ41" s="632" t="s">
        <v>74</v>
      </c>
      <c r="BA41" s="289"/>
    </row>
    <row r="42" spans="1:53" ht="12">
      <c r="A42" s="68"/>
      <c r="B42" s="442" t="s">
        <v>140</v>
      </c>
      <c r="C42" s="344"/>
      <c r="D42" s="344"/>
      <c r="E42" s="253"/>
      <c r="F42" s="136"/>
      <c r="G42" s="161"/>
      <c r="H42" s="265"/>
      <c r="I42" s="136"/>
      <c r="J42" s="161"/>
      <c r="K42" s="265"/>
      <c r="L42" s="136"/>
      <c r="M42" s="161"/>
      <c r="N42" s="265"/>
      <c r="O42" s="136"/>
      <c r="P42" s="161"/>
      <c r="Q42" s="265"/>
      <c r="R42" s="136"/>
      <c r="S42" s="161"/>
      <c r="T42" s="514"/>
      <c r="U42" s="533"/>
      <c r="V42" s="161"/>
      <c r="W42" s="514"/>
      <c r="X42" s="136"/>
      <c r="Y42" s="161"/>
      <c r="Z42" s="265"/>
      <c r="AA42" s="136"/>
      <c r="AB42" s="161"/>
      <c r="AC42" s="265"/>
      <c r="AD42" s="136"/>
      <c r="AE42" s="161"/>
      <c r="AF42" s="185"/>
      <c r="AG42" s="150"/>
      <c r="AH42" s="161"/>
      <c r="AI42" s="335"/>
      <c r="AJ42" s="150"/>
      <c r="AK42" s="161"/>
      <c r="AL42" s="335"/>
      <c r="AM42" s="150"/>
      <c r="AN42" s="161"/>
      <c r="AO42" s="265"/>
      <c r="AP42" s="136"/>
      <c r="AQ42" s="161"/>
      <c r="AR42" s="335"/>
      <c r="AS42" s="150"/>
      <c r="AT42" s="161"/>
      <c r="AU42" s="335"/>
      <c r="AV42" s="150"/>
      <c r="AW42" s="161"/>
      <c r="AX42" s="265"/>
      <c r="AY42" s="136"/>
      <c r="AZ42" s="161"/>
      <c r="BA42" s="265"/>
    </row>
    <row r="43" spans="1:53" ht="65.25" customHeight="1">
      <c r="A43" s="715" t="s">
        <v>141</v>
      </c>
      <c r="B43" s="672" t="s">
        <v>142</v>
      </c>
      <c r="C43" s="174"/>
      <c r="D43" s="103"/>
      <c r="E43" s="146"/>
      <c r="F43" s="633"/>
      <c r="G43" s="632"/>
      <c r="H43" s="289"/>
      <c r="I43" s="633">
        <v>2</v>
      </c>
      <c r="J43" s="632" t="s">
        <v>73</v>
      </c>
      <c r="K43" s="289"/>
      <c r="L43" s="633">
        <v>3</v>
      </c>
      <c r="M43" s="632" t="s">
        <v>73</v>
      </c>
      <c r="N43" s="289"/>
      <c r="O43" s="633">
        <v>3</v>
      </c>
      <c r="P43" s="632" t="s">
        <v>73</v>
      </c>
      <c r="Q43" s="289"/>
      <c r="R43" s="633">
        <v>4</v>
      </c>
      <c r="S43" s="632" t="s">
        <v>74</v>
      </c>
      <c r="T43" s="433"/>
      <c r="U43" s="720"/>
      <c r="V43" s="632"/>
      <c r="W43" s="433"/>
      <c r="X43" s="633"/>
      <c r="Y43" s="632"/>
      <c r="Z43" s="289"/>
      <c r="AA43" s="633">
        <v>2</v>
      </c>
      <c r="AB43" s="632" t="s">
        <v>73</v>
      </c>
      <c r="AC43" s="289"/>
      <c r="AD43" s="633">
        <v>2</v>
      </c>
      <c r="AE43" s="632" t="s">
        <v>73</v>
      </c>
      <c r="AF43" s="108"/>
      <c r="AG43" s="39">
        <v>5</v>
      </c>
      <c r="AH43" s="632" t="s">
        <v>74</v>
      </c>
      <c r="AI43" s="190"/>
      <c r="AJ43" s="39">
        <v>3</v>
      </c>
      <c r="AK43" s="632" t="s">
        <v>73</v>
      </c>
      <c r="AL43" s="190"/>
      <c r="AM43" s="703"/>
      <c r="AN43" s="632"/>
      <c r="AO43" s="289"/>
      <c r="AP43" s="633"/>
      <c r="AQ43" s="632"/>
      <c r="AR43" s="190"/>
      <c r="AS43" s="703">
        <v>3</v>
      </c>
      <c r="AT43" s="632" t="s">
        <v>73</v>
      </c>
      <c r="AU43" s="190"/>
      <c r="AV43" s="703">
        <v>3</v>
      </c>
      <c r="AW43" s="632" t="s">
        <v>73</v>
      </c>
      <c r="AX43" s="289"/>
      <c r="AY43" s="633">
        <v>5</v>
      </c>
      <c r="AZ43" s="632" t="s">
        <v>74</v>
      </c>
      <c r="BA43" s="289"/>
    </row>
    <row r="44" spans="1:53" ht="65.25" customHeight="1">
      <c r="A44" s="715" t="s">
        <v>143</v>
      </c>
      <c r="B44" s="672" t="s">
        <v>144</v>
      </c>
      <c r="C44" s="174"/>
      <c r="D44" s="103"/>
      <c r="E44" s="146"/>
      <c r="F44" s="633"/>
      <c r="G44" s="632"/>
      <c r="H44" s="289"/>
      <c r="I44" s="633">
        <v>1</v>
      </c>
      <c r="J44" s="632" t="s">
        <v>73</v>
      </c>
      <c r="K44" s="289"/>
      <c r="L44" s="633">
        <v>3</v>
      </c>
      <c r="M44" s="632" t="s">
        <v>73</v>
      </c>
      <c r="N44" s="289"/>
      <c r="O44" s="633">
        <v>4</v>
      </c>
      <c r="P44" s="632" t="s">
        <v>73</v>
      </c>
      <c r="Q44" s="289"/>
      <c r="R44" s="633">
        <v>2</v>
      </c>
      <c r="S44" s="632" t="s">
        <v>73</v>
      </c>
      <c r="T44" s="433"/>
      <c r="U44" s="720"/>
      <c r="V44" s="632"/>
      <c r="W44" s="433"/>
      <c r="X44" s="633">
        <v>3</v>
      </c>
      <c r="Y44" s="632" t="s">
        <v>73</v>
      </c>
      <c r="Z44" s="289"/>
      <c r="AA44" s="633">
        <v>2</v>
      </c>
      <c r="AB44" s="632" t="s">
        <v>73</v>
      </c>
      <c r="AC44" s="289"/>
      <c r="AD44" s="633">
        <v>4</v>
      </c>
      <c r="AE44" s="632" t="s">
        <v>73</v>
      </c>
      <c r="AF44" s="108"/>
      <c r="AG44" s="39">
        <v>5</v>
      </c>
      <c r="AH44" s="632" t="s">
        <v>74</v>
      </c>
      <c r="AI44" s="190"/>
      <c r="AJ44" s="39">
        <v>5</v>
      </c>
      <c r="AK44" s="632" t="s">
        <v>73</v>
      </c>
      <c r="AL44" s="190"/>
      <c r="AM44" s="703"/>
      <c r="AN44" s="632"/>
      <c r="AO44" s="289"/>
      <c r="AP44" s="633">
        <v>1</v>
      </c>
      <c r="AQ44" s="632" t="s">
        <v>73</v>
      </c>
      <c r="AR44" s="190"/>
      <c r="AS44" s="703">
        <v>1</v>
      </c>
      <c r="AT44" s="632" t="s">
        <v>73</v>
      </c>
      <c r="AU44" s="190"/>
      <c r="AV44" s="703">
        <v>3</v>
      </c>
      <c r="AW44" s="632" t="s">
        <v>73</v>
      </c>
      <c r="AX44" s="289"/>
      <c r="AY44" s="633">
        <v>5</v>
      </c>
      <c r="AZ44" s="632" t="s">
        <v>74</v>
      </c>
      <c r="BA44" s="289"/>
    </row>
    <row r="45" spans="1:53" ht="65.25" customHeight="1">
      <c r="A45" s="715" t="s">
        <v>145</v>
      </c>
      <c r="B45" s="672" t="s">
        <v>146</v>
      </c>
      <c r="C45" s="174"/>
      <c r="D45" s="103"/>
      <c r="E45" s="146"/>
      <c r="F45" s="633"/>
      <c r="G45" s="632"/>
      <c r="H45" s="289"/>
      <c r="I45" s="633"/>
      <c r="J45" s="632"/>
      <c r="K45" s="289"/>
      <c r="L45" s="633">
        <v>3</v>
      </c>
      <c r="M45" s="632" t="s">
        <v>74</v>
      </c>
      <c r="N45" s="289"/>
      <c r="O45" s="633"/>
      <c r="P45" s="632"/>
      <c r="Q45" s="289"/>
      <c r="R45" s="633">
        <v>2</v>
      </c>
      <c r="S45" s="632" t="s">
        <v>73</v>
      </c>
      <c r="T45" s="433"/>
      <c r="U45" s="720"/>
      <c r="V45" s="632"/>
      <c r="W45" s="433"/>
      <c r="X45" s="633">
        <v>4</v>
      </c>
      <c r="Y45" s="632" t="s">
        <v>74</v>
      </c>
      <c r="Z45" s="289"/>
      <c r="AA45" s="633">
        <v>3</v>
      </c>
      <c r="AB45" s="632" t="s">
        <v>74</v>
      </c>
      <c r="AC45" s="289"/>
      <c r="AD45" s="633"/>
      <c r="AE45" s="632"/>
      <c r="AF45" s="108"/>
      <c r="AG45" s="39">
        <v>5</v>
      </c>
      <c r="AH45" s="632" t="s">
        <v>74</v>
      </c>
      <c r="AI45" s="190"/>
      <c r="AJ45" s="39">
        <v>5</v>
      </c>
      <c r="AK45" s="632" t="s">
        <v>73</v>
      </c>
      <c r="AL45" s="190"/>
      <c r="AM45" s="703">
        <v>3</v>
      </c>
      <c r="AN45" s="632" t="s">
        <v>74</v>
      </c>
      <c r="AO45" s="289"/>
      <c r="AP45" s="633">
        <v>1</v>
      </c>
      <c r="AQ45" s="632" t="s">
        <v>73</v>
      </c>
      <c r="AR45" s="190"/>
      <c r="AS45" s="703">
        <v>1</v>
      </c>
      <c r="AT45" s="632" t="s">
        <v>73</v>
      </c>
      <c r="AU45" s="190"/>
      <c r="AV45" s="703">
        <v>3</v>
      </c>
      <c r="AW45" s="632" t="s">
        <v>73</v>
      </c>
      <c r="AX45" s="289"/>
      <c r="AY45" s="633">
        <v>5</v>
      </c>
      <c r="AZ45" s="632" t="s">
        <v>74</v>
      </c>
      <c r="BA45" s="289"/>
    </row>
    <row r="46" spans="1:53" ht="65.25" customHeight="1">
      <c r="A46" s="715" t="s">
        <v>147</v>
      </c>
      <c r="B46" s="672" t="s">
        <v>148</v>
      </c>
      <c r="C46" s="174"/>
      <c r="D46" s="103"/>
      <c r="E46" s="146"/>
      <c r="F46" s="633"/>
      <c r="G46" s="632"/>
      <c r="H46" s="289"/>
      <c r="I46" s="633"/>
      <c r="J46" s="632"/>
      <c r="K46" s="289"/>
      <c r="L46" s="633"/>
      <c r="M46" s="632"/>
      <c r="N46" s="289"/>
      <c r="O46" s="633">
        <v>3</v>
      </c>
      <c r="P46" s="632" t="s">
        <v>73</v>
      </c>
      <c r="Q46" s="289"/>
      <c r="R46" s="633">
        <v>2</v>
      </c>
      <c r="S46" s="632" t="s">
        <v>73</v>
      </c>
      <c r="T46" s="433"/>
      <c r="U46" s="720"/>
      <c r="V46" s="632"/>
      <c r="W46" s="433"/>
      <c r="X46" s="633"/>
      <c r="Y46" s="632"/>
      <c r="Z46" s="289"/>
      <c r="AA46" s="633">
        <v>3</v>
      </c>
      <c r="AB46" s="632" t="s">
        <v>74</v>
      </c>
      <c r="AC46" s="289"/>
      <c r="AD46" s="633"/>
      <c r="AE46" s="632"/>
      <c r="AF46" s="108"/>
      <c r="AG46" s="39">
        <v>5</v>
      </c>
      <c r="AH46" s="632" t="s">
        <v>74</v>
      </c>
      <c r="AI46" s="190"/>
      <c r="AJ46" s="39"/>
      <c r="AK46" s="632"/>
      <c r="AL46" s="190"/>
      <c r="AM46" s="703"/>
      <c r="AN46" s="632"/>
      <c r="AO46" s="289"/>
      <c r="AP46" s="633">
        <v>1</v>
      </c>
      <c r="AQ46" s="632" t="s">
        <v>73</v>
      </c>
      <c r="AR46" s="190"/>
      <c r="AS46" s="703"/>
      <c r="AT46" s="632"/>
      <c r="AU46" s="190"/>
      <c r="AV46" s="703">
        <v>3</v>
      </c>
      <c r="AW46" s="632" t="s">
        <v>73</v>
      </c>
      <c r="AX46" s="289"/>
      <c r="AY46" s="633">
        <v>5</v>
      </c>
      <c r="AZ46" s="632" t="s">
        <v>73</v>
      </c>
      <c r="BA46" s="289"/>
    </row>
    <row r="47" spans="1:53" ht="12">
      <c r="A47" s="68"/>
      <c r="B47" s="450" t="s">
        <v>149</v>
      </c>
      <c r="C47" s="340"/>
      <c r="D47" s="47"/>
      <c r="E47" s="384"/>
      <c r="F47" s="79"/>
      <c r="G47" s="2"/>
      <c r="H47" s="110"/>
      <c r="I47" s="79"/>
      <c r="J47" s="2"/>
      <c r="K47" s="110"/>
      <c r="L47" s="79"/>
      <c r="M47" s="2"/>
      <c r="N47" s="110"/>
      <c r="O47" s="79"/>
      <c r="P47" s="2"/>
      <c r="Q47" s="110"/>
      <c r="R47" s="79"/>
      <c r="S47" s="2"/>
      <c r="T47" s="556"/>
      <c r="U47" s="386"/>
      <c r="V47" s="2"/>
      <c r="W47" s="556"/>
      <c r="X47" s="79"/>
      <c r="Y47" s="2"/>
      <c r="Z47" s="110"/>
      <c r="AA47" s="79"/>
      <c r="AB47" s="2"/>
      <c r="AC47" s="110"/>
      <c r="AD47" s="79"/>
      <c r="AE47" s="2"/>
      <c r="AF47" s="122"/>
      <c r="AG47" s="682"/>
      <c r="AH47" s="2"/>
      <c r="AI47" s="220"/>
      <c r="AJ47" s="682"/>
      <c r="AK47" s="2"/>
      <c r="AL47" s="220"/>
      <c r="AM47" s="682"/>
      <c r="AN47" s="2"/>
      <c r="AO47" s="110"/>
      <c r="AP47" s="79"/>
      <c r="AQ47" s="2"/>
      <c r="AR47" s="220"/>
      <c r="AS47" s="682"/>
      <c r="AT47" s="2"/>
      <c r="AU47" s="220"/>
      <c r="AV47" s="682"/>
      <c r="AW47" s="2"/>
      <c r="AX47" s="110"/>
      <c r="AY47" s="79"/>
      <c r="AZ47" s="2"/>
      <c r="BA47" s="110"/>
    </row>
    <row r="48" spans="1:53" ht="12">
      <c r="A48" s="68"/>
      <c r="B48" s="664" t="s">
        <v>150</v>
      </c>
      <c r="C48" s="235"/>
      <c r="D48" s="392"/>
      <c r="E48" s="675"/>
      <c r="F48" s="365"/>
      <c r="G48" s="643"/>
      <c r="H48" s="454"/>
      <c r="I48" s="365"/>
      <c r="J48" s="643"/>
      <c r="K48" s="454"/>
      <c r="L48" s="365"/>
      <c r="M48" s="643"/>
      <c r="N48" s="454"/>
      <c r="O48" s="365"/>
      <c r="P48" s="643"/>
      <c r="Q48" s="454"/>
      <c r="R48" s="365"/>
      <c r="S48" s="643"/>
      <c r="T48" s="358"/>
      <c r="U48" s="181"/>
      <c r="V48" s="643"/>
      <c r="W48" s="358"/>
      <c r="X48" s="365"/>
      <c r="Y48" s="643"/>
      <c r="Z48" s="454"/>
      <c r="AA48" s="365"/>
      <c r="AB48" s="643"/>
      <c r="AC48" s="454"/>
      <c r="AD48" s="365"/>
      <c r="AE48" s="643"/>
      <c r="AF48" s="512"/>
      <c r="AG48" s="49"/>
      <c r="AH48" s="643"/>
      <c r="AI48" s="526"/>
      <c r="AJ48" s="49"/>
      <c r="AK48" s="643"/>
      <c r="AL48" s="526"/>
      <c r="AM48" s="49"/>
      <c r="AN48" s="643"/>
      <c r="AO48" s="454"/>
      <c r="AP48" s="365"/>
      <c r="AQ48" s="643"/>
      <c r="AR48" s="526"/>
      <c r="AS48" s="49"/>
      <c r="AT48" s="643"/>
      <c r="AU48" s="526"/>
      <c r="AV48" s="49"/>
      <c r="AW48" s="643"/>
      <c r="AX48" s="454"/>
      <c r="AY48" s="365"/>
      <c r="AZ48" s="643"/>
      <c r="BA48" s="454"/>
    </row>
    <row r="49" spans="1:53" ht="65.25" customHeight="1">
      <c r="A49" s="715" t="s">
        <v>151</v>
      </c>
      <c r="B49" s="96" t="s">
        <v>152</v>
      </c>
      <c r="C49" s="174">
        <v>4</v>
      </c>
      <c r="D49" s="103" t="s">
        <v>74</v>
      </c>
      <c r="E49" s="146"/>
      <c r="F49" s="633">
        <v>4</v>
      </c>
      <c r="G49" s="632" t="s">
        <v>74</v>
      </c>
      <c r="H49" s="289"/>
      <c r="I49" s="633">
        <v>4</v>
      </c>
      <c r="J49" s="632" t="s">
        <v>74</v>
      </c>
      <c r="K49" s="289"/>
      <c r="L49" s="633">
        <v>5</v>
      </c>
      <c r="M49" s="632" t="s">
        <v>74</v>
      </c>
      <c r="N49" s="289"/>
      <c r="O49" s="633">
        <v>5</v>
      </c>
      <c r="P49" s="632" t="s">
        <v>74</v>
      </c>
      <c r="Q49" s="289"/>
      <c r="R49" s="633">
        <v>2</v>
      </c>
      <c r="S49" s="632" t="s">
        <v>73</v>
      </c>
      <c r="T49" s="433"/>
      <c r="U49" s="720">
        <v>5</v>
      </c>
      <c r="V49" s="632" t="s">
        <v>74</v>
      </c>
      <c r="W49" s="433"/>
      <c r="X49" s="633">
        <v>5</v>
      </c>
      <c r="Y49" s="632" t="s">
        <v>74</v>
      </c>
      <c r="Z49" s="289"/>
      <c r="AA49" s="633">
        <v>4</v>
      </c>
      <c r="AB49" s="632" t="s">
        <v>74</v>
      </c>
      <c r="AC49" s="289"/>
      <c r="AD49" s="633">
        <v>5</v>
      </c>
      <c r="AE49" s="632" t="s">
        <v>74</v>
      </c>
      <c r="AF49" s="108"/>
      <c r="AG49" s="39">
        <v>5</v>
      </c>
      <c r="AH49" s="632" t="s">
        <v>74</v>
      </c>
      <c r="AI49" s="190"/>
      <c r="AJ49" s="39">
        <v>5</v>
      </c>
      <c r="AK49" s="632" t="s">
        <v>73</v>
      </c>
      <c r="AL49" s="190"/>
      <c r="AM49" s="703">
        <v>5</v>
      </c>
      <c r="AN49" s="632" t="s">
        <v>74</v>
      </c>
      <c r="AO49" s="289"/>
      <c r="AP49" s="633"/>
      <c r="AQ49" s="632"/>
      <c r="AR49" s="190"/>
      <c r="AS49" s="703">
        <v>5</v>
      </c>
      <c r="AT49" s="632" t="s">
        <v>74</v>
      </c>
      <c r="AU49" s="190"/>
      <c r="AV49" s="703">
        <v>5</v>
      </c>
      <c r="AW49" s="632" t="s">
        <v>74</v>
      </c>
      <c r="AX49" s="289"/>
      <c r="AY49" s="633">
        <v>5</v>
      </c>
      <c r="AZ49" s="632" t="s">
        <v>74</v>
      </c>
      <c r="BA49" s="289"/>
    </row>
    <row r="50" spans="1:53" ht="65.25" customHeight="1">
      <c r="A50" s="715" t="s">
        <v>153</v>
      </c>
      <c r="B50" s="96" t="s">
        <v>154</v>
      </c>
      <c r="C50" s="174">
        <v>1</v>
      </c>
      <c r="D50" s="103" t="s">
        <v>73</v>
      </c>
      <c r="E50" s="146"/>
      <c r="F50" s="633"/>
      <c r="G50" s="632"/>
      <c r="H50" s="289"/>
      <c r="I50" s="633">
        <v>3</v>
      </c>
      <c r="J50" s="632" t="s">
        <v>73</v>
      </c>
      <c r="K50" s="289"/>
      <c r="L50" s="633">
        <v>5</v>
      </c>
      <c r="M50" s="632" t="s">
        <v>73</v>
      </c>
      <c r="N50" s="289"/>
      <c r="O50" s="633"/>
      <c r="P50" s="632"/>
      <c r="Q50" s="289"/>
      <c r="R50" s="633">
        <v>1</v>
      </c>
      <c r="S50" s="632" t="s">
        <v>73</v>
      </c>
      <c r="T50" s="433"/>
      <c r="U50" s="720"/>
      <c r="V50" s="632"/>
      <c r="W50" s="433"/>
      <c r="X50" s="633">
        <v>5</v>
      </c>
      <c r="Y50" s="632" t="s">
        <v>74</v>
      </c>
      <c r="Z50" s="289"/>
      <c r="AA50" s="633"/>
      <c r="AB50" s="632"/>
      <c r="AC50" s="289"/>
      <c r="AD50" s="633">
        <v>2</v>
      </c>
      <c r="AE50" s="632" t="s">
        <v>73</v>
      </c>
      <c r="AF50" s="108"/>
      <c r="AG50" s="39">
        <v>5</v>
      </c>
      <c r="AH50" s="632" t="s">
        <v>74</v>
      </c>
      <c r="AI50" s="190"/>
      <c r="AJ50" s="39">
        <v>5</v>
      </c>
      <c r="AK50" s="632" t="s">
        <v>73</v>
      </c>
      <c r="AL50" s="190"/>
      <c r="AM50" s="703">
        <v>5</v>
      </c>
      <c r="AN50" s="632" t="s">
        <v>74</v>
      </c>
      <c r="AO50" s="289"/>
      <c r="AP50" s="633">
        <v>3</v>
      </c>
      <c r="AQ50" s="632" t="s">
        <v>73</v>
      </c>
      <c r="AR50" s="190"/>
      <c r="AS50" s="703">
        <v>3</v>
      </c>
      <c r="AT50" s="632" t="s">
        <v>74</v>
      </c>
      <c r="AU50" s="190"/>
      <c r="AV50" s="703">
        <v>3</v>
      </c>
      <c r="AW50" s="632" t="s">
        <v>74</v>
      </c>
      <c r="AX50" s="289"/>
      <c r="AY50" s="633">
        <v>5</v>
      </c>
      <c r="AZ50" s="632" t="s">
        <v>74</v>
      </c>
      <c r="BA50" s="289"/>
    </row>
    <row r="51" spans="1:53" ht="65.25" customHeight="1">
      <c r="A51" s="715" t="s">
        <v>155</v>
      </c>
      <c r="B51" s="96" t="s">
        <v>156</v>
      </c>
      <c r="C51" s="174">
        <v>1</v>
      </c>
      <c r="D51" s="103" t="s">
        <v>73</v>
      </c>
      <c r="E51" s="146"/>
      <c r="F51" s="633"/>
      <c r="G51" s="632"/>
      <c r="H51" s="289"/>
      <c r="I51" s="633">
        <v>3</v>
      </c>
      <c r="J51" s="632" t="s">
        <v>73</v>
      </c>
      <c r="K51" s="289"/>
      <c r="L51" s="633">
        <v>5</v>
      </c>
      <c r="M51" s="632" t="s">
        <v>73</v>
      </c>
      <c r="N51" s="289"/>
      <c r="O51" s="633"/>
      <c r="P51" s="632"/>
      <c r="Q51" s="289"/>
      <c r="R51" s="633">
        <v>1</v>
      </c>
      <c r="S51" s="632" t="s">
        <v>73</v>
      </c>
      <c r="T51" s="433"/>
      <c r="U51" s="720">
        <v>5</v>
      </c>
      <c r="V51" s="632" t="s">
        <v>74</v>
      </c>
      <c r="W51" s="433"/>
      <c r="X51" s="633">
        <v>5</v>
      </c>
      <c r="Y51" s="632" t="s">
        <v>74</v>
      </c>
      <c r="Z51" s="289"/>
      <c r="AA51" s="633"/>
      <c r="AB51" s="632"/>
      <c r="AC51" s="289"/>
      <c r="AD51" s="633">
        <v>5</v>
      </c>
      <c r="AE51" s="632" t="s">
        <v>74</v>
      </c>
      <c r="AF51" s="108"/>
      <c r="AG51" s="39">
        <v>5</v>
      </c>
      <c r="AH51" s="632" t="s">
        <v>74</v>
      </c>
      <c r="AI51" s="190"/>
      <c r="AJ51" s="39">
        <v>5</v>
      </c>
      <c r="AK51" s="632" t="s">
        <v>74</v>
      </c>
      <c r="AL51" s="190"/>
      <c r="AM51" s="703">
        <v>5</v>
      </c>
      <c r="AN51" s="632" t="s">
        <v>74</v>
      </c>
      <c r="AO51" s="289"/>
      <c r="AP51" s="633"/>
      <c r="AQ51" s="632"/>
      <c r="AR51" s="190"/>
      <c r="AS51" s="703"/>
      <c r="AT51" s="632"/>
      <c r="AU51" s="190"/>
      <c r="AV51" s="703"/>
      <c r="AW51" s="632"/>
      <c r="AX51" s="289"/>
      <c r="AY51" s="633">
        <v>5</v>
      </c>
      <c r="AZ51" s="632" t="s">
        <v>74</v>
      </c>
      <c r="BA51" s="289"/>
    </row>
    <row r="52" spans="1:53" ht="65.25" customHeight="1">
      <c r="A52" s="715" t="s">
        <v>157</v>
      </c>
      <c r="B52" s="96" t="s">
        <v>158</v>
      </c>
      <c r="C52" s="174">
        <v>5</v>
      </c>
      <c r="D52" s="103" t="s">
        <v>74</v>
      </c>
      <c r="E52" s="146"/>
      <c r="F52" s="633">
        <v>5</v>
      </c>
      <c r="G52" s="632" t="s">
        <v>74</v>
      </c>
      <c r="H52" s="289"/>
      <c r="I52" s="633"/>
      <c r="J52" s="632"/>
      <c r="K52" s="289"/>
      <c r="L52" s="633">
        <v>3</v>
      </c>
      <c r="M52" s="632" t="s">
        <v>73</v>
      </c>
      <c r="N52" s="289"/>
      <c r="O52" s="633">
        <v>5</v>
      </c>
      <c r="P52" s="632" t="s">
        <v>74</v>
      </c>
      <c r="Q52" s="289"/>
      <c r="R52" s="633">
        <v>3</v>
      </c>
      <c r="S52" s="632" t="s">
        <v>74</v>
      </c>
      <c r="T52" s="433"/>
      <c r="U52" s="720">
        <v>5</v>
      </c>
      <c r="V52" s="632" t="s">
        <v>74</v>
      </c>
      <c r="W52" s="433"/>
      <c r="X52" s="633">
        <v>5</v>
      </c>
      <c r="Y52" s="632" t="s">
        <v>74</v>
      </c>
      <c r="Z52" s="289"/>
      <c r="AA52" s="633">
        <v>3</v>
      </c>
      <c r="AB52" s="632" t="s">
        <v>73</v>
      </c>
      <c r="AC52" s="289"/>
      <c r="AD52" s="633">
        <v>5</v>
      </c>
      <c r="AE52" s="632" t="s">
        <v>74</v>
      </c>
      <c r="AF52" s="108"/>
      <c r="AG52" s="39">
        <v>5</v>
      </c>
      <c r="AH52" s="632" t="s">
        <v>74</v>
      </c>
      <c r="AI52" s="190"/>
      <c r="AJ52" s="39">
        <v>5</v>
      </c>
      <c r="AK52" s="632" t="s">
        <v>74</v>
      </c>
      <c r="AL52" s="190"/>
      <c r="AM52" s="703"/>
      <c r="AN52" s="632"/>
      <c r="AO52" s="289"/>
      <c r="AP52" s="633"/>
      <c r="AQ52" s="632"/>
      <c r="AR52" s="190"/>
      <c r="AS52" s="703">
        <v>5</v>
      </c>
      <c r="AT52" s="632" t="s">
        <v>74</v>
      </c>
      <c r="AU52" s="190"/>
      <c r="AV52" s="703">
        <v>5</v>
      </c>
      <c r="AW52" s="632" t="s">
        <v>74</v>
      </c>
      <c r="AX52" s="289"/>
      <c r="AY52" s="633">
        <v>5</v>
      </c>
      <c r="AZ52" s="632" t="s">
        <v>74</v>
      </c>
      <c r="BA52" s="289"/>
    </row>
    <row r="53" spans="1:53" ht="65.25" customHeight="1">
      <c r="A53" s="715" t="s">
        <v>159</v>
      </c>
      <c r="B53" s="96" t="s">
        <v>160</v>
      </c>
      <c r="C53" s="174">
        <v>5</v>
      </c>
      <c r="D53" s="103" t="s">
        <v>74</v>
      </c>
      <c r="E53" s="146"/>
      <c r="F53" s="633">
        <v>5</v>
      </c>
      <c r="G53" s="632" t="s">
        <v>74</v>
      </c>
      <c r="H53" s="289"/>
      <c r="I53" s="633"/>
      <c r="J53" s="632"/>
      <c r="K53" s="289"/>
      <c r="L53" s="633">
        <v>5</v>
      </c>
      <c r="M53" s="632" t="s">
        <v>73</v>
      </c>
      <c r="N53" s="289"/>
      <c r="O53" s="633" t="s">
        <v>74</v>
      </c>
      <c r="P53" s="632" t="s">
        <v>74</v>
      </c>
      <c r="Q53" s="289"/>
      <c r="R53" s="633">
        <v>3</v>
      </c>
      <c r="S53" s="632" t="s">
        <v>74</v>
      </c>
      <c r="T53" s="433"/>
      <c r="U53" s="720">
        <v>5</v>
      </c>
      <c r="V53" s="632" t="s">
        <v>74</v>
      </c>
      <c r="W53" s="433"/>
      <c r="X53" s="633">
        <v>3</v>
      </c>
      <c r="Y53" s="632" t="s">
        <v>73</v>
      </c>
      <c r="Z53" s="289"/>
      <c r="AA53" s="633">
        <v>3</v>
      </c>
      <c r="AB53" s="632" t="s">
        <v>73</v>
      </c>
      <c r="AC53" s="289"/>
      <c r="AD53" s="633">
        <v>5</v>
      </c>
      <c r="AE53" s="632" t="s">
        <v>74</v>
      </c>
      <c r="AF53" s="108"/>
      <c r="AG53" s="39">
        <v>5</v>
      </c>
      <c r="AH53" s="632" t="s">
        <v>74</v>
      </c>
      <c r="AI53" s="190"/>
      <c r="AJ53" s="39">
        <v>5</v>
      </c>
      <c r="AK53" s="632" t="s">
        <v>74</v>
      </c>
      <c r="AL53" s="190"/>
      <c r="AM53" s="703"/>
      <c r="AN53" s="632"/>
      <c r="AO53" s="289"/>
      <c r="AP53" s="633"/>
      <c r="AQ53" s="632"/>
      <c r="AR53" s="190"/>
      <c r="AS53" s="703">
        <v>3</v>
      </c>
      <c r="AT53" s="632" t="s">
        <v>73</v>
      </c>
      <c r="AU53" s="190"/>
      <c r="AV53" s="703">
        <v>3</v>
      </c>
      <c r="AW53" s="632" t="s">
        <v>73</v>
      </c>
      <c r="AX53" s="289"/>
      <c r="AY53" s="633">
        <v>5</v>
      </c>
      <c r="AZ53" s="632" t="s">
        <v>74</v>
      </c>
      <c r="BA53" s="289"/>
    </row>
    <row r="54" spans="1:53" ht="65.25" customHeight="1">
      <c r="A54" s="715" t="s">
        <v>161</v>
      </c>
      <c r="B54" s="96" t="s">
        <v>162</v>
      </c>
      <c r="C54" s="174"/>
      <c r="D54" s="103"/>
      <c r="E54" s="146"/>
      <c r="F54" s="633"/>
      <c r="G54" s="632"/>
      <c r="H54" s="289"/>
      <c r="I54" s="633"/>
      <c r="J54" s="632"/>
      <c r="K54" s="289"/>
      <c r="L54" s="633">
        <v>5</v>
      </c>
      <c r="M54" s="632" t="s">
        <v>74</v>
      </c>
      <c r="N54" s="289"/>
      <c r="O54" s="633"/>
      <c r="P54" s="632"/>
      <c r="Q54" s="289"/>
      <c r="R54" s="633"/>
      <c r="S54" s="632"/>
      <c r="T54" s="433"/>
      <c r="U54" s="720">
        <v>5</v>
      </c>
      <c r="V54" s="632" t="s">
        <v>74</v>
      </c>
      <c r="W54" s="433"/>
      <c r="X54" s="633">
        <v>3</v>
      </c>
      <c r="Y54" s="632" t="s">
        <v>73</v>
      </c>
      <c r="Z54" s="289"/>
      <c r="AA54" s="633"/>
      <c r="AB54" s="632"/>
      <c r="AC54" s="289"/>
      <c r="AD54" s="633">
        <v>5</v>
      </c>
      <c r="AE54" s="632" t="s">
        <v>74</v>
      </c>
      <c r="AF54" s="108"/>
      <c r="AG54" s="39">
        <v>5</v>
      </c>
      <c r="AH54" s="632" t="s">
        <v>74</v>
      </c>
      <c r="AI54" s="190"/>
      <c r="AJ54" s="39">
        <v>5</v>
      </c>
      <c r="AK54" s="632" t="s">
        <v>74</v>
      </c>
      <c r="AL54" s="190"/>
      <c r="AM54" s="703"/>
      <c r="AN54" s="632"/>
      <c r="AO54" s="289"/>
      <c r="AP54" s="633">
        <v>5</v>
      </c>
      <c r="AQ54" s="632" t="s">
        <v>74</v>
      </c>
      <c r="AR54" s="190"/>
      <c r="AS54" s="703"/>
      <c r="AT54" s="632"/>
      <c r="AU54" s="190"/>
      <c r="AV54" s="703">
        <v>5</v>
      </c>
      <c r="AW54" s="632" t="s">
        <v>74</v>
      </c>
      <c r="AX54" s="289"/>
      <c r="AY54" s="633">
        <v>5</v>
      </c>
      <c r="AZ54" s="632" t="s">
        <v>74</v>
      </c>
      <c r="BA54" s="289"/>
    </row>
    <row r="55" spans="1:53" ht="65.25" customHeight="1">
      <c r="A55" s="715" t="s">
        <v>163</v>
      </c>
      <c r="B55" s="672" t="s">
        <v>164</v>
      </c>
      <c r="C55" s="174"/>
      <c r="D55" s="103"/>
      <c r="E55" s="146"/>
      <c r="F55" s="633"/>
      <c r="G55" s="632"/>
      <c r="H55" s="289"/>
      <c r="I55" s="633"/>
      <c r="J55" s="632"/>
      <c r="K55" s="289"/>
      <c r="L55" s="633"/>
      <c r="M55" s="632"/>
      <c r="N55" s="289"/>
      <c r="O55" s="633"/>
      <c r="P55" s="632"/>
      <c r="Q55" s="289"/>
      <c r="R55" s="633">
        <v>2</v>
      </c>
      <c r="S55" s="632" t="s">
        <v>73</v>
      </c>
      <c r="T55" s="433"/>
      <c r="U55" s="720">
        <v>5</v>
      </c>
      <c r="V55" s="632" t="s">
        <v>74</v>
      </c>
      <c r="W55" s="433"/>
      <c r="X55" s="633">
        <v>5</v>
      </c>
      <c r="Y55" s="632" t="s">
        <v>74</v>
      </c>
      <c r="Z55" s="289"/>
      <c r="AA55" s="633"/>
      <c r="AB55" s="632"/>
      <c r="AC55" s="289"/>
      <c r="AD55" s="633"/>
      <c r="AE55" s="632"/>
      <c r="AF55" s="108"/>
      <c r="AG55" s="39">
        <v>3</v>
      </c>
      <c r="AH55" s="632" t="s">
        <v>73</v>
      </c>
      <c r="AI55" s="190"/>
      <c r="AJ55" s="39">
        <v>3</v>
      </c>
      <c r="AK55" s="632" t="s">
        <v>73</v>
      </c>
      <c r="AL55" s="190"/>
      <c r="AM55" s="703"/>
      <c r="AN55" s="632"/>
      <c r="AO55" s="289"/>
      <c r="AP55" s="633"/>
      <c r="AQ55" s="632"/>
      <c r="AR55" s="190"/>
      <c r="AS55" s="703"/>
      <c r="AT55" s="632"/>
      <c r="AU55" s="190"/>
      <c r="AV55" s="703"/>
      <c r="AW55" s="632"/>
      <c r="AX55" s="289"/>
      <c r="AY55" s="633">
        <v>3</v>
      </c>
      <c r="AZ55" s="632" t="s">
        <v>73</v>
      </c>
      <c r="BA55" s="289"/>
    </row>
    <row r="56" spans="1:53" ht="12">
      <c r="A56" s="68"/>
      <c r="B56" s="664" t="s">
        <v>165</v>
      </c>
      <c r="C56" s="235"/>
      <c r="D56" s="392"/>
      <c r="E56" s="675"/>
      <c r="F56" s="365"/>
      <c r="G56" s="643"/>
      <c r="H56" s="454"/>
      <c r="I56" s="365"/>
      <c r="J56" s="643"/>
      <c r="K56" s="454"/>
      <c r="L56" s="365"/>
      <c r="M56" s="643"/>
      <c r="N56" s="454"/>
      <c r="O56" s="365"/>
      <c r="P56" s="643"/>
      <c r="Q56" s="454"/>
      <c r="R56" s="365"/>
      <c r="S56" s="643"/>
      <c r="T56" s="358"/>
      <c r="U56" s="181"/>
      <c r="V56" s="643"/>
      <c r="W56" s="358"/>
      <c r="X56" s="365"/>
      <c r="Y56" s="643"/>
      <c r="Z56" s="454"/>
      <c r="AA56" s="365"/>
      <c r="AB56" s="643"/>
      <c r="AC56" s="454"/>
      <c r="AD56" s="365"/>
      <c r="AE56" s="643"/>
      <c r="AF56" s="512"/>
      <c r="AG56" s="49"/>
      <c r="AH56" s="643"/>
      <c r="AI56" s="526"/>
      <c r="AJ56" s="49"/>
      <c r="AK56" s="643"/>
      <c r="AL56" s="526"/>
      <c r="AM56" s="49"/>
      <c r="AN56" s="643"/>
      <c r="AO56" s="454"/>
      <c r="AP56" s="365"/>
      <c r="AQ56" s="643"/>
      <c r="AR56" s="526"/>
      <c r="AS56" s="49"/>
      <c r="AT56" s="643"/>
      <c r="AU56" s="526"/>
      <c r="AV56" s="49"/>
      <c r="AW56" s="643"/>
      <c r="AX56" s="454"/>
      <c r="AY56" s="365"/>
      <c r="AZ56" s="643"/>
      <c r="BA56" s="454"/>
    </row>
    <row r="57" spans="1:53" ht="65.25" customHeight="1">
      <c r="A57" s="715" t="s">
        <v>166</v>
      </c>
      <c r="B57" s="96" t="s">
        <v>167</v>
      </c>
      <c r="C57" s="174">
        <v>5</v>
      </c>
      <c r="D57" s="103" t="s">
        <v>73</v>
      </c>
      <c r="E57" s="146"/>
      <c r="F57" s="633">
        <v>5</v>
      </c>
      <c r="G57" s="632" t="s">
        <v>73</v>
      </c>
      <c r="H57" s="289"/>
      <c r="I57" s="633"/>
      <c r="J57" s="632"/>
      <c r="K57" s="289"/>
      <c r="L57" s="633">
        <v>5</v>
      </c>
      <c r="M57" s="632" t="s">
        <v>73</v>
      </c>
      <c r="N57" s="289"/>
      <c r="O57" s="633">
        <v>5</v>
      </c>
      <c r="P57" s="632" t="s">
        <v>74</v>
      </c>
      <c r="Q57" s="289"/>
      <c r="R57" s="633">
        <v>5</v>
      </c>
      <c r="S57" s="632" t="s">
        <v>74</v>
      </c>
      <c r="T57" s="433"/>
      <c r="U57" s="720">
        <v>5</v>
      </c>
      <c r="V57" s="632" t="s">
        <v>74</v>
      </c>
      <c r="W57" s="433"/>
      <c r="X57" s="633">
        <v>3</v>
      </c>
      <c r="Y57" s="632" t="s">
        <v>73</v>
      </c>
      <c r="Z57" s="289"/>
      <c r="AA57" s="633">
        <v>3</v>
      </c>
      <c r="AB57" s="632" t="s">
        <v>74</v>
      </c>
      <c r="AC57" s="289"/>
      <c r="AD57" s="633">
        <v>5</v>
      </c>
      <c r="AE57" s="632" t="s">
        <v>74</v>
      </c>
      <c r="AF57" s="108"/>
      <c r="AG57" s="39">
        <v>5</v>
      </c>
      <c r="AH57" s="632" t="s">
        <v>74</v>
      </c>
      <c r="AI57" s="190"/>
      <c r="AJ57" s="39">
        <v>5</v>
      </c>
      <c r="AK57" s="632" t="s">
        <v>74</v>
      </c>
      <c r="AL57" s="190"/>
      <c r="AM57" s="703">
        <v>3</v>
      </c>
      <c r="AN57" s="632" t="s">
        <v>74</v>
      </c>
      <c r="AO57" s="289"/>
      <c r="AP57" s="633"/>
      <c r="AQ57" s="632"/>
      <c r="AR57" s="190"/>
      <c r="AS57" s="703">
        <v>3</v>
      </c>
      <c r="AT57" s="632" t="s">
        <v>74</v>
      </c>
      <c r="AU57" s="190"/>
      <c r="AV57" s="703">
        <v>3</v>
      </c>
      <c r="AW57" s="632" t="s">
        <v>74</v>
      </c>
      <c r="AX57" s="289"/>
      <c r="AY57" s="633">
        <v>5</v>
      </c>
      <c r="AZ57" s="632" t="s">
        <v>74</v>
      </c>
      <c r="BA57" s="289"/>
    </row>
    <row r="58" spans="1:53" ht="65.25" customHeight="1">
      <c r="A58" s="715" t="s">
        <v>168</v>
      </c>
      <c r="B58" s="96" t="s">
        <v>169</v>
      </c>
      <c r="C58" s="174">
        <v>4</v>
      </c>
      <c r="D58" s="103" t="s">
        <v>74</v>
      </c>
      <c r="E58" s="146"/>
      <c r="F58" s="633">
        <v>4</v>
      </c>
      <c r="G58" s="632" t="s">
        <v>74</v>
      </c>
      <c r="H58" s="289"/>
      <c r="I58" s="633">
        <v>5</v>
      </c>
      <c r="J58" s="632" t="s">
        <v>74</v>
      </c>
      <c r="K58" s="289"/>
      <c r="L58" s="633">
        <v>5</v>
      </c>
      <c r="M58" s="632" t="s">
        <v>74</v>
      </c>
      <c r="N58" s="289"/>
      <c r="O58" s="633">
        <v>5</v>
      </c>
      <c r="P58" s="632" t="s">
        <v>74</v>
      </c>
      <c r="Q58" s="289"/>
      <c r="R58" s="633"/>
      <c r="S58" s="632"/>
      <c r="T58" s="433"/>
      <c r="U58" s="720">
        <v>5</v>
      </c>
      <c r="V58" s="632" t="s">
        <v>74</v>
      </c>
      <c r="W58" s="433"/>
      <c r="X58" s="633">
        <v>5</v>
      </c>
      <c r="Y58" s="632" t="s">
        <v>74</v>
      </c>
      <c r="Z58" s="289"/>
      <c r="AA58" s="633">
        <v>5</v>
      </c>
      <c r="AB58" s="632" t="s">
        <v>74</v>
      </c>
      <c r="AC58" s="289"/>
      <c r="AD58" s="633">
        <v>5</v>
      </c>
      <c r="AE58" s="632" t="s">
        <v>74</v>
      </c>
      <c r="AF58" s="108"/>
      <c r="AG58" s="39">
        <v>5</v>
      </c>
      <c r="AH58" s="632" t="s">
        <v>74</v>
      </c>
      <c r="AI58" s="190"/>
      <c r="AJ58" s="39">
        <v>5</v>
      </c>
      <c r="AK58" s="632" t="s">
        <v>74</v>
      </c>
      <c r="AL58" s="190"/>
      <c r="AM58" s="703">
        <v>5</v>
      </c>
      <c r="AN58" s="632" t="s">
        <v>74</v>
      </c>
      <c r="AO58" s="289"/>
      <c r="AP58" s="633">
        <v>1</v>
      </c>
      <c r="AQ58" s="632" t="s">
        <v>73</v>
      </c>
      <c r="AR58" s="190"/>
      <c r="AS58" s="703">
        <v>1</v>
      </c>
      <c r="AT58" s="632" t="s">
        <v>73</v>
      </c>
      <c r="AU58" s="190"/>
      <c r="AV58" s="703">
        <v>1</v>
      </c>
      <c r="AW58" s="632" t="s">
        <v>73</v>
      </c>
      <c r="AX58" s="289"/>
      <c r="AY58" s="633">
        <v>5</v>
      </c>
      <c r="AZ58" s="632" t="s">
        <v>74</v>
      </c>
      <c r="BA58" s="289"/>
    </row>
    <row r="59" spans="1:53" ht="65.25" customHeight="1">
      <c r="A59" s="715" t="s">
        <v>170</v>
      </c>
      <c r="B59" s="672" t="s">
        <v>171</v>
      </c>
      <c r="C59" s="174"/>
      <c r="D59" s="103"/>
      <c r="E59" s="146"/>
      <c r="F59" s="633"/>
      <c r="G59" s="632"/>
      <c r="H59" s="289"/>
      <c r="I59" s="633"/>
      <c r="J59" s="632"/>
      <c r="K59" s="289"/>
      <c r="L59" s="633"/>
      <c r="M59" s="632"/>
      <c r="N59" s="289"/>
      <c r="O59" s="633"/>
      <c r="P59" s="632"/>
      <c r="Q59" s="289"/>
      <c r="R59" s="633">
        <v>3</v>
      </c>
      <c r="S59" s="632" t="s">
        <v>74</v>
      </c>
      <c r="T59" s="433"/>
      <c r="U59" s="720"/>
      <c r="V59" s="632"/>
      <c r="W59" s="433"/>
      <c r="X59" s="633">
        <v>5</v>
      </c>
      <c r="Y59" s="632" t="s">
        <v>74</v>
      </c>
      <c r="Z59" s="289"/>
      <c r="AA59" s="633">
        <v>3</v>
      </c>
      <c r="AB59" s="632" t="s">
        <v>73</v>
      </c>
      <c r="AC59" s="289"/>
      <c r="AD59" s="633"/>
      <c r="AE59" s="632"/>
      <c r="AF59" s="108"/>
      <c r="AG59" s="39">
        <v>5</v>
      </c>
      <c r="AH59" s="632" t="s">
        <v>74</v>
      </c>
      <c r="AI59" s="190"/>
      <c r="AJ59" s="39">
        <v>5</v>
      </c>
      <c r="AK59" s="632" t="s">
        <v>74</v>
      </c>
      <c r="AL59" s="190"/>
      <c r="AM59" s="703">
        <v>5</v>
      </c>
      <c r="AN59" s="632" t="s">
        <v>74</v>
      </c>
      <c r="AO59" s="289"/>
      <c r="AP59" s="633"/>
      <c r="AQ59" s="632"/>
      <c r="AR59" s="190"/>
      <c r="AS59" s="703"/>
      <c r="AT59" s="632"/>
      <c r="AU59" s="190"/>
      <c r="AV59" s="703">
        <v>3</v>
      </c>
      <c r="AW59" s="632" t="s">
        <v>74</v>
      </c>
      <c r="AX59" s="289"/>
      <c r="AY59" s="633">
        <v>5</v>
      </c>
      <c r="AZ59" s="632" t="s">
        <v>74</v>
      </c>
      <c r="BA59" s="289"/>
    </row>
    <row r="60" spans="1:53" ht="65.25" customHeight="1">
      <c r="A60" s="715" t="s">
        <v>172</v>
      </c>
      <c r="B60" s="672" t="s">
        <v>173</v>
      </c>
      <c r="C60" s="174">
        <v>4</v>
      </c>
      <c r="D60" s="103" t="s">
        <v>74</v>
      </c>
      <c r="E60" s="146"/>
      <c r="F60" s="633">
        <v>4</v>
      </c>
      <c r="G60" s="632" t="s">
        <v>74</v>
      </c>
      <c r="H60" s="289"/>
      <c r="I60" s="633">
        <v>5</v>
      </c>
      <c r="J60" s="632" t="s">
        <v>73</v>
      </c>
      <c r="K60" s="289"/>
      <c r="L60" s="633">
        <v>5</v>
      </c>
      <c r="M60" s="632" t="s">
        <v>73</v>
      </c>
      <c r="N60" s="289"/>
      <c r="O60" s="633">
        <v>5</v>
      </c>
      <c r="P60" s="632" t="s">
        <v>74</v>
      </c>
      <c r="Q60" s="289"/>
      <c r="R60" s="633"/>
      <c r="S60" s="632"/>
      <c r="T60" s="433"/>
      <c r="U60" s="720">
        <v>5</v>
      </c>
      <c r="V60" s="632" t="s">
        <v>74</v>
      </c>
      <c r="W60" s="433"/>
      <c r="X60" s="633">
        <v>5</v>
      </c>
      <c r="Y60" s="632" t="s">
        <v>74</v>
      </c>
      <c r="Z60" s="289"/>
      <c r="AA60" s="633"/>
      <c r="AB60" s="632"/>
      <c r="AC60" s="289"/>
      <c r="AD60" s="633">
        <v>5</v>
      </c>
      <c r="AE60" s="632" t="s">
        <v>74</v>
      </c>
      <c r="AF60" s="108"/>
      <c r="AG60" s="39">
        <v>5</v>
      </c>
      <c r="AH60" s="632" t="s">
        <v>74</v>
      </c>
      <c r="AI60" s="190"/>
      <c r="AJ60" s="39">
        <v>3</v>
      </c>
      <c r="AK60" s="632" t="s">
        <v>74</v>
      </c>
      <c r="AL60" s="190"/>
      <c r="AM60" s="703">
        <v>3</v>
      </c>
      <c r="AN60" s="632" t="s">
        <v>74</v>
      </c>
      <c r="AO60" s="289"/>
      <c r="AP60" s="633"/>
      <c r="AQ60" s="632"/>
      <c r="AR60" s="190"/>
      <c r="AS60" s="703">
        <v>3</v>
      </c>
      <c r="AT60" s="632" t="s">
        <v>73</v>
      </c>
      <c r="AU60" s="190"/>
      <c r="AV60" s="703">
        <v>3</v>
      </c>
      <c r="AW60" s="632" t="s">
        <v>74</v>
      </c>
      <c r="AX60" s="289"/>
      <c r="AY60" s="633">
        <v>3</v>
      </c>
      <c r="AZ60" s="632" t="s">
        <v>74</v>
      </c>
      <c r="BA60" s="289"/>
    </row>
    <row r="61" spans="1:53" ht="65.25" customHeight="1">
      <c r="A61" s="715" t="s">
        <v>174</v>
      </c>
      <c r="B61" s="672" t="s">
        <v>175</v>
      </c>
      <c r="C61" s="174"/>
      <c r="D61" s="103"/>
      <c r="E61" s="146"/>
      <c r="F61" s="633"/>
      <c r="G61" s="632"/>
      <c r="H61" s="289"/>
      <c r="I61" s="633"/>
      <c r="J61" s="632"/>
      <c r="K61" s="289"/>
      <c r="L61" s="633"/>
      <c r="M61" s="632"/>
      <c r="N61" s="289"/>
      <c r="O61" s="633">
        <v>3</v>
      </c>
      <c r="P61" s="632" t="s">
        <v>74</v>
      </c>
      <c r="Q61" s="289"/>
      <c r="R61" s="633">
        <v>3</v>
      </c>
      <c r="S61" s="632" t="s">
        <v>74</v>
      </c>
      <c r="T61" s="433"/>
      <c r="U61" s="720">
        <v>5</v>
      </c>
      <c r="V61" s="632" t="s">
        <v>74</v>
      </c>
      <c r="W61" s="433"/>
      <c r="X61" s="633"/>
      <c r="Y61" s="632"/>
      <c r="Z61" s="289"/>
      <c r="AA61" s="633">
        <v>3</v>
      </c>
      <c r="AB61" s="632" t="s">
        <v>73</v>
      </c>
      <c r="AC61" s="289"/>
      <c r="AD61" s="633"/>
      <c r="AE61" s="632"/>
      <c r="AF61" s="108"/>
      <c r="AG61" s="39">
        <v>5</v>
      </c>
      <c r="AH61" s="632" t="s">
        <v>74</v>
      </c>
      <c r="AI61" s="190"/>
      <c r="AJ61" s="39">
        <v>3</v>
      </c>
      <c r="AK61" s="632" t="s">
        <v>73</v>
      </c>
      <c r="AL61" s="190"/>
      <c r="AM61" s="703"/>
      <c r="AN61" s="632"/>
      <c r="AO61" s="289"/>
      <c r="AP61" s="633">
        <v>1</v>
      </c>
      <c r="AQ61" s="632" t="s">
        <v>73</v>
      </c>
      <c r="AR61" s="190"/>
      <c r="AS61" s="703">
        <v>1</v>
      </c>
      <c r="AT61" s="632" t="s">
        <v>73</v>
      </c>
      <c r="AU61" s="190"/>
      <c r="AV61" s="703">
        <v>1</v>
      </c>
      <c r="AW61" s="632" t="s">
        <v>73</v>
      </c>
      <c r="AX61" s="289"/>
      <c r="AY61" s="633">
        <v>3</v>
      </c>
      <c r="AZ61" s="632" t="s">
        <v>73</v>
      </c>
      <c r="BA61" s="289"/>
    </row>
    <row r="62" spans="1:53" ht="12">
      <c r="A62" s="307"/>
      <c r="B62" s="309" t="s">
        <v>176</v>
      </c>
      <c r="C62" s="317"/>
      <c r="D62" s="716"/>
      <c r="E62" s="224"/>
      <c r="F62" s="424"/>
      <c r="G62" s="406"/>
      <c r="H62" s="609"/>
      <c r="I62" s="424"/>
      <c r="J62" s="406"/>
      <c r="K62" s="609"/>
      <c r="L62" s="424"/>
      <c r="M62" s="406"/>
      <c r="N62" s="609"/>
      <c r="O62" s="424"/>
      <c r="P62" s="406"/>
      <c r="Q62" s="609"/>
      <c r="R62" s="424"/>
      <c r="S62" s="406"/>
      <c r="T62" s="140"/>
      <c r="U62" s="349"/>
      <c r="V62" s="406"/>
      <c r="W62" s="140"/>
      <c r="X62" s="424"/>
      <c r="Y62" s="406"/>
      <c r="Z62" s="609"/>
      <c r="AA62" s="424"/>
      <c r="AB62" s="406"/>
      <c r="AC62" s="609"/>
      <c r="AD62" s="424"/>
      <c r="AE62" s="406"/>
      <c r="AF62" s="179"/>
      <c r="AG62" s="355"/>
      <c r="AH62" s="406"/>
      <c r="AI62" s="162"/>
      <c r="AJ62" s="355"/>
      <c r="AK62" s="406"/>
      <c r="AL62" s="162"/>
      <c r="AM62" s="355"/>
      <c r="AN62" s="406"/>
      <c r="AO62" s="609"/>
      <c r="AP62" s="424"/>
      <c r="AQ62" s="406"/>
      <c r="AR62" s="162"/>
      <c r="AS62" s="355"/>
      <c r="AT62" s="406"/>
      <c r="AU62" s="162"/>
      <c r="AV62" s="355"/>
      <c r="AW62" s="406"/>
      <c r="AX62" s="609"/>
      <c r="AY62" s="424"/>
      <c r="AZ62" s="406"/>
      <c r="BA62" s="609"/>
    </row>
    <row r="63" spans="1:53" ht="12">
      <c r="A63" s="307"/>
      <c r="B63" s="202" t="s">
        <v>177</v>
      </c>
      <c r="C63" s="524"/>
      <c r="D63" s="216"/>
      <c r="E63" s="100"/>
      <c r="F63" s="36"/>
      <c r="G63" s="287"/>
      <c r="H63" s="422"/>
      <c r="I63" s="36"/>
      <c r="J63" s="287"/>
      <c r="K63" s="422"/>
      <c r="L63" s="36"/>
      <c r="M63" s="287"/>
      <c r="N63" s="422"/>
      <c r="O63" s="36"/>
      <c r="P63" s="287"/>
      <c r="Q63" s="422"/>
      <c r="R63" s="36"/>
      <c r="S63" s="287"/>
      <c r="T63" s="272"/>
      <c r="U63" s="652"/>
      <c r="V63" s="287"/>
      <c r="W63" s="272"/>
      <c r="X63" s="36"/>
      <c r="Y63" s="287"/>
      <c r="Z63" s="422"/>
      <c r="AA63" s="36"/>
      <c r="AB63" s="287"/>
      <c r="AC63" s="422"/>
      <c r="AD63" s="36"/>
      <c r="AE63" s="287"/>
      <c r="AF63" s="182"/>
      <c r="AG63" s="496"/>
      <c r="AH63" s="287"/>
      <c r="AI63" s="399"/>
      <c r="AJ63" s="496"/>
      <c r="AK63" s="287"/>
      <c r="AL63" s="399"/>
      <c r="AM63" s="496"/>
      <c r="AN63" s="287"/>
      <c r="AO63" s="422"/>
      <c r="AP63" s="36"/>
      <c r="AQ63" s="287"/>
      <c r="AR63" s="399"/>
      <c r="AS63" s="496"/>
      <c r="AT63" s="287"/>
      <c r="AU63" s="399"/>
      <c r="AV63" s="496"/>
      <c r="AW63" s="287"/>
      <c r="AX63" s="422"/>
      <c r="AY63" s="36"/>
      <c r="AZ63" s="287"/>
      <c r="BA63" s="422"/>
    </row>
    <row r="64" spans="1:53" ht="65.25" customHeight="1">
      <c r="A64" s="715" t="s">
        <v>178</v>
      </c>
      <c r="B64" s="96" t="s">
        <v>179</v>
      </c>
      <c r="C64" s="174"/>
      <c r="D64" s="103"/>
      <c r="E64" s="146"/>
      <c r="F64" s="633"/>
      <c r="G64" s="632"/>
      <c r="H64" s="289"/>
      <c r="I64" s="633"/>
      <c r="J64" s="632"/>
      <c r="K64" s="289"/>
      <c r="L64" s="633"/>
      <c r="M64" s="632"/>
      <c r="N64" s="289"/>
      <c r="O64" s="633"/>
      <c r="P64" s="632"/>
      <c r="Q64" s="289"/>
      <c r="R64" s="633"/>
      <c r="S64" s="632"/>
      <c r="T64" s="433"/>
      <c r="U64" s="720"/>
      <c r="V64" s="632"/>
      <c r="W64" s="433"/>
      <c r="X64" s="633"/>
      <c r="Y64" s="632"/>
      <c r="Z64" s="289"/>
      <c r="AA64" s="633"/>
      <c r="AB64" s="632"/>
      <c r="AC64" s="289"/>
      <c r="AD64" s="633"/>
      <c r="AE64" s="632"/>
      <c r="AF64" s="108"/>
      <c r="AG64" s="39">
        <v>5</v>
      </c>
      <c r="AH64" s="632" t="s">
        <v>74</v>
      </c>
      <c r="AI64" s="190"/>
      <c r="AJ64" s="703">
        <v>5</v>
      </c>
      <c r="AK64" s="632" t="s">
        <v>74</v>
      </c>
      <c r="AL64" s="190"/>
      <c r="AM64" s="703"/>
      <c r="AN64" s="632"/>
      <c r="AO64" s="289"/>
      <c r="AP64" s="633">
        <v>5</v>
      </c>
      <c r="AQ64" s="632" t="s">
        <v>74</v>
      </c>
      <c r="AR64" s="190"/>
      <c r="AS64" s="703"/>
      <c r="AT64" s="632"/>
      <c r="AU64" s="190"/>
      <c r="AV64" s="703">
        <v>5</v>
      </c>
      <c r="AW64" s="632" t="s">
        <v>74</v>
      </c>
      <c r="AX64" s="289"/>
      <c r="AY64" s="154">
        <v>5</v>
      </c>
      <c r="AZ64" s="632" t="s">
        <v>74</v>
      </c>
      <c r="BA64" s="289"/>
    </row>
    <row r="65" spans="1:53" ht="65.25" customHeight="1">
      <c r="A65" s="715" t="s">
        <v>180</v>
      </c>
      <c r="B65" s="96" t="s">
        <v>181</v>
      </c>
      <c r="C65" s="174"/>
      <c r="D65" s="103"/>
      <c r="E65" s="146"/>
      <c r="F65" s="633"/>
      <c r="G65" s="632"/>
      <c r="H65" s="289"/>
      <c r="I65" s="633">
        <v>3</v>
      </c>
      <c r="J65" s="632" t="s">
        <v>74</v>
      </c>
      <c r="K65" s="289"/>
      <c r="L65" s="633"/>
      <c r="M65" s="632"/>
      <c r="N65" s="289"/>
      <c r="O65" s="633"/>
      <c r="P65" s="632"/>
      <c r="Q65" s="289"/>
      <c r="R65" s="633"/>
      <c r="S65" s="632"/>
      <c r="T65" s="433"/>
      <c r="U65" s="720"/>
      <c r="V65" s="632"/>
      <c r="W65" s="433"/>
      <c r="X65" s="633"/>
      <c r="Y65" s="632"/>
      <c r="Z65" s="289"/>
      <c r="AA65" s="633">
        <v>2</v>
      </c>
      <c r="AB65" s="632" t="s">
        <v>73</v>
      </c>
      <c r="AC65" s="289"/>
      <c r="AD65" s="633"/>
      <c r="AE65" s="632"/>
      <c r="AF65" s="108"/>
      <c r="AG65" s="39">
        <v>3</v>
      </c>
      <c r="AH65" s="632" t="s">
        <v>74</v>
      </c>
      <c r="AI65" s="190"/>
      <c r="AJ65" s="39">
        <v>3</v>
      </c>
      <c r="AK65" s="632" t="s">
        <v>73</v>
      </c>
      <c r="AL65" s="190"/>
      <c r="AM65" s="703"/>
      <c r="AN65" s="632"/>
      <c r="AO65" s="289"/>
      <c r="AP65" s="633"/>
      <c r="AQ65" s="632"/>
      <c r="AR65" s="190"/>
      <c r="AS65" s="703"/>
      <c r="AT65" s="632"/>
      <c r="AU65" s="190"/>
      <c r="AV65" s="703"/>
      <c r="AW65" s="632"/>
      <c r="AX65" s="289"/>
      <c r="AY65" s="633">
        <v>3</v>
      </c>
      <c r="AZ65" s="632" t="s">
        <v>73</v>
      </c>
      <c r="BA65" s="289"/>
    </row>
    <row r="66" spans="1:53" ht="65.25" customHeight="1">
      <c r="A66" s="715" t="s">
        <v>182</v>
      </c>
      <c r="B66" s="96" t="s">
        <v>183</v>
      </c>
      <c r="C66" s="174"/>
      <c r="D66" s="103"/>
      <c r="E66" s="146"/>
      <c r="F66" s="633"/>
      <c r="G66" s="632"/>
      <c r="H66" s="289"/>
      <c r="I66" s="633"/>
      <c r="J66" s="632"/>
      <c r="K66" s="289"/>
      <c r="L66" s="633"/>
      <c r="M66" s="632"/>
      <c r="N66" s="289"/>
      <c r="O66" s="633"/>
      <c r="P66" s="632"/>
      <c r="Q66" s="289"/>
      <c r="R66" s="633"/>
      <c r="S66" s="632"/>
      <c r="T66" s="433"/>
      <c r="U66" s="720"/>
      <c r="V66" s="632"/>
      <c r="W66" s="433"/>
      <c r="X66" s="633"/>
      <c r="Y66" s="632"/>
      <c r="Z66" s="289"/>
      <c r="AA66" s="633">
        <v>2</v>
      </c>
      <c r="AB66" s="632" t="s">
        <v>73</v>
      </c>
      <c r="AC66" s="289"/>
      <c r="AD66" s="633"/>
      <c r="AE66" s="632"/>
      <c r="AF66" s="108"/>
      <c r="AG66" s="39">
        <v>5</v>
      </c>
      <c r="AH66" s="632" t="s">
        <v>74</v>
      </c>
      <c r="AI66" s="190"/>
      <c r="AJ66" s="39">
        <v>5</v>
      </c>
      <c r="AK66" s="632" t="s">
        <v>74</v>
      </c>
      <c r="AL66" s="190"/>
      <c r="AM66" s="703"/>
      <c r="AN66" s="632"/>
      <c r="AO66" s="289"/>
      <c r="AP66" s="633">
        <v>5</v>
      </c>
      <c r="AQ66" s="632" t="s">
        <v>74</v>
      </c>
      <c r="AR66" s="190"/>
      <c r="AS66" s="703"/>
      <c r="AT66" s="632"/>
      <c r="AU66" s="190"/>
      <c r="AV66" s="703">
        <v>5</v>
      </c>
      <c r="AW66" s="632" t="s">
        <v>74</v>
      </c>
      <c r="AX66" s="289"/>
      <c r="AY66" s="633">
        <v>5</v>
      </c>
      <c r="AZ66" s="632" t="s">
        <v>74</v>
      </c>
      <c r="BA66" s="289"/>
    </row>
    <row r="67" spans="1:53" ht="65.25" customHeight="1">
      <c r="A67" s="715" t="s">
        <v>184</v>
      </c>
      <c r="B67" s="672" t="s">
        <v>185</v>
      </c>
      <c r="C67" s="174"/>
      <c r="D67" s="103"/>
      <c r="E67" s="146"/>
      <c r="F67" s="633"/>
      <c r="G67" s="632"/>
      <c r="H67" s="289"/>
      <c r="I67" s="633"/>
      <c r="J67" s="632"/>
      <c r="K67" s="289"/>
      <c r="L67" s="633"/>
      <c r="M67" s="632"/>
      <c r="N67" s="289"/>
      <c r="O67" s="633"/>
      <c r="P67" s="632"/>
      <c r="Q67" s="289"/>
      <c r="R67" s="633">
        <v>3</v>
      </c>
      <c r="S67" s="632" t="s">
        <v>74</v>
      </c>
      <c r="T67" s="433"/>
      <c r="U67" s="720"/>
      <c r="V67" s="632"/>
      <c r="W67" s="433"/>
      <c r="X67" s="633"/>
      <c r="Y67" s="632"/>
      <c r="Z67" s="289"/>
      <c r="AA67" s="633">
        <v>4</v>
      </c>
      <c r="AB67" s="632" t="s">
        <v>74</v>
      </c>
      <c r="AC67" s="289"/>
      <c r="AD67" s="633"/>
      <c r="AE67" s="632"/>
      <c r="AF67" s="108"/>
      <c r="AG67" s="39">
        <v>5</v>
      </c>
      <c r="AH67" s="632" t="s">
        <v>74</v>
      </c>
      <c r="AI67" s="190"/>
      <c r="AJ67" s="39">
        <v>5</v>
      </c>
      <c r="AK67" s="632" t="s">
        <v>74</v>
      </c>
      <c r="AL67" s="190"/>
      <c r="AM67" s="703"/>
      <c r="AN67" s="632"/>
      <c r="AO67" s="289"/>
      <c r="AP67" s="633">
        <v>5</v>
      </c>
      <c r="AQ67" s="632" t="s">
        <v>73</v>
      </c>
      <c r="AR67" s="190"/>
      <c r="AS67" s="703"/>
      <c r="AT67" s="632"/>
      <c r="AU67" s="190"/>
      <c r="AV67" s="703"/>
      <c r="AW67" s="632"/>
      <c r="AX67" s="289"/>
      <c r="AY67" s="633">
        <v>5</v>
      </c>
      <c r="AZ67" s="632" t="s">
        <v>74</v>
      </c>
      <c r="BA67" s="289"/>
    </row>
    <row r="68" spans="1:53" ht="12">
      <c r="A68" s="307"/>
      <c r="B68" s="712" t="s">
        <v>186</v>
      </c>
      <c r="C68" s="572"/>
      <c r="D68" s="361"/>
      <c r="E68" s="126"/>
      <c r="F68" s="457"/>
      <c r="G68" s="586"/>
      <c r="H68" s="320"/>
      <c r="I68" s="457"/>
      <c r="J68" s="586"/>
      <c r="K68" s="320"/>
      <c r="L68" s="457"/>
      <c r="M68" s="586"/>
      <c r="N68" s="320"/>
      <c r="O68" s="457"/>
      <c r="P68" s="586"/>
      <c r="Q68" s="320"/>
      <c r="R68" s="457"/>
      <c r="S68" s="586"/>
      <c r="T68" s="500"/>
      <c r="U68" s="260"/>
      <c r="V68" s="586"/>
      <c r="W68" s="500"/>
      <c r="X68" s="457"/>
      <c r="Y68" s="586"/>
      <c r="Z68" s="320"/>
      <c r="AA68" s="457"/>
      <c r="AB68" s="586"/>
      <c r="AC68" s="320"/>
      <c r="AD68" s="457"/>
      <c r="AE68" s="586"/>
      <c r="AF68" s="493"/>
      <c r="AG68" s="217"/>
      <c r="AH68" s="586"/>
      <c r="AI68" s="624"/>
      <c r="AJ68" s="217"/>
      <c r="AK68" s="586"/>
      <c r="AL68" s="624"/>
      <c r="AM68" s="217"/>
      <c r="AN68" s="586"/>
      <c r="AO68" s="320"/>
      <c r="AP68" s="457"/>
      <c r="AQ68" s="586"/>
      <c r="AR68" s="624"/>
      <c r="AS68" s="217"/>
      <c r="AT68" s="586"/>
      <c r="AU68" s="624"/>
      <c r="AV68" s="217"/>
      <c r="AW68" s="586"/>
      <c r="AX68" s="320"/>
      <c r="AY68" s="457"/>
      <c r="AZ68" s="586"/>
      <c r="BA68" s="320"/>
    </row>
    <row r="69" spans="1:53" ht="12">
      <c r="A69" s="307"/>
      <c r="B69" s="414" t="s">
        <v>187</v>
      </c>
      <c r="C69" s="244"/>
      <c r="D69" s="607"/>
      <c r="E69" s="628"/>
      <c r="F69" s="261"/>
      <c r="G69" s="73"/>
      <c r="H69" s="172"/>
      <c r="I69" s="261"/>
      <c r="J69" s="73"/>
      <c r="K69" s="172"/>
      <c r="L69" s="261"/>
      <c r="M69" s="73"/>
      <c r="N69" s="172"/>
      <c r="O69" s="261"/>
      <c r="P69" s="73"/>
      <c r="Q69" s="172"/>
      <c r="R69" s="261"/>
      <c r="S69" s="73"/>
      <c r="T69" s="499"/>
      <c r="U69" s="288"/>
      <c r="V69" s="73"/>
      <c r="W69" s="499"/>
      <c r="X69" s="261"/>
      <c r="Y69" s="73"/>
      <c r="Z69" s="172"/>
      <c r="AA69" s="261"/>
      <c r="AB69" s="73"/>
      <c r="AC69" s="172"/>
      <c r="AD69" s="261"/>
      <c r="AE69" s="73"/>
      <c r="AF69" s="257"/>
      <c r="AG69" s="167"/>
      <c r="AH69" s="73"/>
      <c r="AI69" s="248"/>
      <c r="AJ69" s="167"/>
      <c r="AK69" s="73"/>
      <c r="AL69" s="248"/>
      <c r="AM69" s="167"/>
      <c r="AN69" s="73"/>
      <c r="AO69" s="172"/>
      <c r="AP69" s="261"/>
      <c r="AQ69" s="73"/>
      <c r="AR69" s="248"/>
      <c r="AS69" s="167"/>
      <c r="AT69" s="73"/>
      <c r="AU69" s="248"/>
      <c r="AV69" s="167"/>
      <c r="AW69" s="73"/>
      <c r="AX69" s="172"/>
      <c r="AY69" s="261"/>
      <c r="AZ69" s="73"/>
      <c r="BA69" s="172"/>
    </row>
    <row r="70" spans="1:53" ht="65.25" customHeight="1">
      <c r="A70" s="715" t="s">
        <v>188</v>
      </c>
      <c r="B70" s="96" t="s">
        <v>189</v>
      </c>
      <c r="C70" s="174">
        <v>4</v>
      </c>
      <c r="D70" s="103" t="s">
        <v>73</v>
      </c>
      <c r="E70" s="146"/>
      <c r="F70" s="633">
        <v>4</v>
      </c>
      <c r="G70" s="632" t="s">
        <v>73</v>
      </c>
      <c r="H70" s="289"/>
      <c r="I70" s="633">
        <v>5</v>
      </c>
      <c r="J70" s="632" t="s">
        <v>73</v>
      </c>
      <c r="K70" s="289"/>
      <c r="L70" s="633">
        <v>5</v>
      </c>
      <c r="M70" s="632" t="s">
        <v>73</v>
      </c>
      <c r="N70" s="289"/>
      <c r="O70" s="633">
        <v>5</v>
      </c>
      <c r="P70" s="632" t="s">
        <v>74</v>
      </c>
      <c r="Q70" s="289"/>
      <c r="R70" s="633"/>
      <c r="S70" s="632"/>
      <c r="T70" s="433"/>
      <c r="U70" s="720">
        <v>5</v>
      </c>
      <c r="V70" s="632" t="s">
        <v>74</v>
      </c>
      <c r="W70" s="433"/>
      <c r="X70" s="633"/>
      <c r="Y70" s="632"/>
      <c r="Z70" s="289"/>
      <c r="AA70" s="633">
        <v>3</v>
      </c>
      <c r="AB70" s="632" t="s">
        <v>73</v>
      </c>
      <c r="AC70" s="289"/>
      <c r="AD70" s="633">
        <v>5</v>
      </c>
      <c r="AE70" s="632" t="s">
        <v>74</v>
      </c>
      <c r="AF70" s="108"/>
      <c r="AG70" s="39">
        <v>5</v>
      </c>
      <c r="AH70" s="632" t="s">
        <v>74</v>
      </c>
      <c r="AI70" s="190"/>
      <c r="AJ70" s="39">
        <v>3</v>
      </c>
      <c r="AK70" s="632" t="s">
        <v>74</v>
      </c>
      <c r="AL70" s="190"/>
      <c r="AM70" s="703">
        <v>5</v>
      </c>
      <c r="AN70" s="632" t="s">
        <v>74</v>
      </c>
      <c r="AO70" s="289"/>
      <c r="AP70" s="633"/>
      <c r="AQ70" s="632"/>
      <c r="AR70" s="190"/>
      <c r="AS70" s="703">
        <v>1</v>
      </c>
      <c r="AT70" s="632" t="s">
        <v>73</v>
      </c>
      <c r="AU70" s="190"/>
      <c r="AV70" s="703">
        <v>1</v>
      </c>
      <c r="AW70" s="632" t="s">
        <v>73</v>
      </c>
      <c r="AX70" s="289"/>
      <c r="AY70" s="633">
        <v>5</v>
      </c>
      <c r="AZ70" s="632" t="s">
        <v>74</v>
      </c>
      <c r="BA70" s="289"/>
    </row>
    <row r="71" spans="1:53" ht="65.25" customHeight="1">
      <c r="A71" s="715" t="s">
        <v>190</v>
      </c>
      <c r="B71" s="96" t="s">
        <v>191</v>
      </c>
      <c r="C71" s="174">
        <v>3</v>
      </c>
      <c r="D71" s="103" t="s">
        <v>73</v>
      </c>
      <c r="E71" s="146"/>
      <c r="F71" s="633">
        <v>3</v>
      </c>
      <c r="G71" s="632" t="s">
        <v>73</v>
      </c>
      <c r="H71" s="289"/>
      <c r="I71" s="633">
        <v>5</v>
      </c>
      <c r="J71" s="632" t="s">
        <v>73</v>
      </c>
      <c r="K71" s="289"/>
      <c r="L71" s="633">
        <v>5</v>
      </c>
      <c r="M71" s="632" t="s">
        <v>74</v>
      </c>
      <c r="N71" s="289"/>
      <c r="O71" s="633">
        <v>5</v>
      </c>
      <c r="P71" s="632" t="s">
        <v>74</v>
      </c>
      <c r="Q71" s="289"/>
      <c r="R71" s="633"/>
      <c r="S71" s="632"/>
      <c r="T71" s="433"/>
      <c r="U71" s="720">
        <v>5</v>
      </c>
      <c r="V71" s="632" t="s">
        <v>74</v>
      </c>
      <c r="W71" s="433"/>
      <c r="X71" s="633"/>
      <c r="Y71" s="632"/>
      <c r="Z71" s="289"/>
      <c r="AA71" s="633">
        <v>3</v>
      </c>
      <c r="AB71" s="632" t="s">
        <v>73</v>
      </c>
      <c r="AC71" s="289"/>
      <c r="AD71" s="633">
        <v>5</v>
      </c>
      <c r="AE71" s="632" t="s">
        <v>74</v>
      </c>
      <c r="AF71" s="108"/>
      <c r="AG71" s="39">
        <v>5</v>
      </c>
      <c r="AH71" s="632" t="s">
        <v>74</v>
      </c>
      <c r="AI71" s="190"/>
      <c r="AJ71" s="39">
        <v>5</v>
      </c>
      <c r="AK71" s="632" t="s">
        <v>74</v>
      </c>
      <c r="AL71" s="190"/>
      <c r="AM71" s="703">
        <v>5</v>
      </c>
      <c r="AN71" s="632" t="s">
        <v>74</v>
      </c>
      <c r="AO71" s="289"/>
      <c r="AP71" s="633">
        <v>1</v>
      </c>
      <c r="AQ71" s="632" t="s">
        <v>73</v>
      </c>
      <c r="AR71" s="190"/>
      <c r="AS71" s="703">
        <v>1</v>
      </c>
      <c r="AT71" s="632" t="s">
        <v>73</v>
      </c>
      <c r="AU71" s="190"/>
      <c r="AV71" s="703">
        <v>1</v>
      </c>
      <c r="AW71" s="632" t="s">
        <v>73</v>
      </c>
      <c r="AX71" s="289"/>
      <c r="AY71" s="633">
        <v>5</v>
      </c>
      <c r="AZ71" s="632" t="s">
        <v>74</v>
      </c>
      <c r="BA71" s="289"/>
    </row>
    <row r="72" spans="1:53" ht="65.25" customHeight="1">
      <c r="A72" s="715" t="s">
        <v>192</v>
      </c>
      <c r="B72" s="672" t="s">
        <v>193</v>
      </c>
      <c r="C72" s="174"/>
      <c r="D72" s="103"/>
      <c r="E72" s="146"/>
      <c r="F72" s="633"/>
      <c r="G72" s="632"/>
      <c r="H72" s="289"/>
      <c r="I72" s="633"/>
      <c r="J72" s="632"/>
      <c r="K72" s="289"/>
      <c r="L72" s="633">
        <v>5</v>
      </c>
      <c r="M72" s="632" t="s">
        <v>73</v>
      </c>
      <c r="N72" s="289"/>
      <c r="O72" s="633">
        <v>5</v>
      </c>
      <c r="P72" s="632" t="s">
        <v>74</v>
      </c>
      <c r="Q72" s="289"/>
      <c r="R72" s="633">
        <v>3</v>
      </c>
      <c r="S72" s="632" t="s">
        <v>73</v>
      </c>
      <c r="T72" s="433"/>
      <c r="U72" s="720"/>
      <c r="V72" s="632"/>
      <c r="W72" s="433"/>
      <c r="X72" s="633">
        <v>5</v>
      </c>
      <c r="Y72" s="632" t="s">
        <v>74</v>
      </c>
      <c r="Z72" s="289"/>
      <c r="AA72" s="633">
        <v>3</v>
      </c>
      <c r="AB72" s="632" t="s">
        <v>74</v>
      </c>
      <c r="AC72" s="289"/>
      <c r="AD72" s="633"/>
      <c r="AE72" s="632"/>
      <c r="AF72" s="108"/>
      <c r="AG72" s="39">
        <v>5</v>
      </c>
      <c r="AH72" s="632" t="s">
        <v>74</v>
      </c>
      <c r="AI72" s="190"/>
      <c r="AJ72" s="39">
        <v>3</v>
      </c>
      <c r="AK72" s="632" t="s">
        <v>74</v>
      </c>
      <c r="AL72" s="190"/>
      <c r="AM72" s="703">
        <v>5</v>
      </c>
      <c r="AN72" s="632" t="s">
        <v>74</v>
      </c>
      <c r="AO72" s="289"/>
      <c r="AP72" s="633">
        <v>1</v>
      </c>
      <c r="AQ72" s="632" t="s">
        <v>73</v>
      </c>
      <c r="AR72" s="190"/>
      <c r="AS72" s="703">
        <v>1</v>
      </c>
      <c r="AT72" s="632" t="s">
        <v>73</v>
      </c>
      <c r="AU72" s="190"/>
      <c r="AV72" s="703"/>
      <c r="AW72" s="632"/>
      <c r="AX72" s="289"/>
      <c r="AY72" s="633">
        <v>5</v>
      </c>
      <c r="AZ72" s="632" t="s">
        <v>74</v>
      </c>
      <c r="BA72" s="289"/>
    </row>
    <row r="73" spans="1:53" ht="65.25" customHeight="1">
      <c r="A73" s="715" t="s">
        <v>194</v>
      </c>
      <c r="B73" s="672" t="s">
        <v>195</v>
      </c>
      <c r="C73" s="174"/>
      <c r="D73" s="103"/>
      <c r="E73" s="146"/>
      <c r="F73" s="633"/>
      <c r="G73" s="632"/>
      <c r="H73" s="289"/>
      <c r="I73" s="633"/>
      <c r="J73" s="632"/>
      <c r="K73" s="289"/>
      <c r="L73" s="633"/>
      <c r="M73" s="632"/>
      <c r="N73" s="289"/>
      <c r="O73" s="633"/>
      <c r="P73" s="632"/>
      <c r="Q73" s="289"/>
      <c r="R73" s="633"/>
      <c r="S73" s="632"/>
      <c r="T73" s="433"/>
      <c r="U73" s="720"/>
      <c r="V73" s="632"/>
      <c r="W73" s="433"/>
      <c r="X73" s="633"/>
      <c r="Y73" s="632"/>
      <c r="Z73" s="289"/>
      <c r="AA73" s="633">
        <v>2</v>
      </c>
      <c r="AB73" s="632" t="s">
        <v>73</v>
      </c>
      <c r="AC73" s="289"/>
      <c r="AD73" s="633"/>
      <c r="AE73" s="632"/>
      <c r="AF73" s="108"/>
      <c r="AG73" s="39">
        <v>5</v>
      </c>
      <c r="AH73" s="632" t="s">
        <v>74</v>
      </c>
      <c r="AI73" s="190"/>
      <c r="AJ73" s="39">
        <v>3</v>
      </c>
      <c r="AK73" s="632" t="s">
        <v>73</v>
      </c>
      <c r="AL73" s="190"/>
      <c r="AM73" s="703">
        <v>3</v>
      </c>
      <c r="AN73" s="632" t="s">
        <v>74</v>
      </c>
      <c r="AO73" s="289"/>
      <c r="AP73" s="633">
        <v>1</v>
      </c>
      <c r="AQ73" s="632" t="s">
        <v>73</v>
      </c>
      <c r="AR73" s="190"/>
      <c r="AS73" s="703"/>
      <c r="AT73" s="632"/>
      <c r="AU73" s="190"/>
      <c r="AV73" s="703"/>
      <c r="AW73" s="632"/>
      <c r="AX73" s="289"/>
      <c r="AY73" s="633">
        <v>5</v>
      </c>
      <c r="AZ73" s="632" t="s">
        <v>74</v>
      </c>
      <c r="BA73" s="289"/>
    </row>
    <row r="74" spans="1:53" ht="65.25" customHeight="1">
      <c r="A74" s="715" t="s">
        <v>196</v>
      </c>
      <c r="B74" s="672" t="s">
        <v>197</v>
      </c>
      <c r="C74" s="174"/>
      <c r="D74" s="103"/>
      <c r="E74" s="146"/>
      <c r="F74" s="633"/>
      <c r="G74" s="632"/>
      <c r="H74" s="289"/>
      <c r="I74" s="633"/>
      <c r="J74" s="632"/>
      <c r="K74" s="289"/>
      <c r="L74" s="633"/>
      <c r="M74" s="632"/>
      <c r="N74" s="289"/>
      <c r="O74" s="633"/>
      <c r="P74" s="632"/>
      <c r="Q74" s="289"/>
      <c r="R74" s="633"/>
      <c r="S74" s="632"/>
      <c r="T74" s="433"/>
      <c r="U74" s="720"/>
      <c r="V74" s="632"/>
      <c r="W74" s="433"/>
      <c r="X74" s="633">
        <v>5</v>
      </c>
      <c r="Y74" s="632" t="s">
        <v>74</v>
      </c>
      <c r="Z74" s="289"/>
      <c r="AA74" s="633"/>
      <c r="AB74" s="632"/>
      <c r="AC74" s="289"/>
      <c r="AD74" s="633"/>
      <c r="AE74" s="632"/>
      <c r="AF74" s="108"/>
      <c r="AG74" s="39">
        <v>4</v>
      </c>
      <c r="AH74" s="632" t="s">
        <v>74</v>
      </c>
      <c r="AI74" s="190"/>
      <c r="AJ74" s="39">
        <v>3</v>
      </c>
      <c r="AK74" s="632" t="s">
        <v>73</v>
      </c>
      <c r="AL74" s="190"/>
      <c r="AM74" s="703"/>
      <c r="AN74" s="632"/>
      <c r="AO74" s="289"/>
      <c r="AP74" s="633"/>
      <c r="AQ74" s="632"/>
      <c r="AR74" s="190"/>
      <c r="AS74" s="703"/>
      <c r="AT74" s="632"/>
      <c r="AU74" s="190"/>
      <c r="AV74" s="703"/>
      <c r="AW74" s="632"/>
      <c r="AX74" s="289"/>
      <c r="AY74" s="633">
        <v>5</v>
      </c>
      <c r="AZ74" s="632" t="s">
        <v>74</v>
      </c>
      <c r="BA74" s="289"/>
    </row>
    <row r="75" spans="1:53" ht="65.25" customHeight="1">
      <c r="A75" s="715" t="s">
        <v>198</v>
      </c>
      <c r="B75" s="672" t="s">
        <v>318</v>
      </c>
      <c r="C75" s="174">
        <v>4</v>
      </c>
      <c r="D75" s="103" t="s">
        <v>74</v>
      </c>
      <c r="E75" s="146"/>
      <c r="F75" s="633">
        <v>4</v>
      </c>
      <c r="G75" s="632" t="s">
        <v>74</v>
      </c>
      <c r="H75" s="146"/>
      <c r="I75" s="633"/>
      <c r="J75" s="632"/>
      <c r="K75" s="289"/>
      <c r="L75" s="633">
        <v>3</v>
      </c>
      <c r="M75" s="632" t="s">
        <v>74</v>
      </c>
      <c r="N75" s="289"/>
      <c r="O75" s="633"/>
      <c r="P75" s="632"/>
      <c r="Q75" s="289"/>
      <c r="R75" s="633">
        <v>3</v>
      </c>
      <c r="S75" s="632" t="s">
        <v>74</v>
      </c>
      <c r="T75" s="433"/>
      <c r="U75" s="720"/>
      <c r="V75" s="632"/>
      <c r="W75" s="433"/>
      <c r="X75" s="633">
        <v>3</v>
      </c>
      <c r="Y75" s="632" t="s">
        <v>74</v>
      </c>
      <c r="Z75" s="289"/>
      <c r="AA75" s="633"/>
      <c r="AB75" s="632"/>
      <c r="AC75" s="289"/>
      <c r="AD75" s="633"/>
      <c r="AE75" s="632"/>
      <c r="AF75" s="108"/>
      <c r="AG75" s="39">
        <v>5</v>
      </c>
      <c r="AH75" s="632" t="s">
        <v>74</v>
      </c>
      <c r="AI75" s="190"/>
      <c r="AJ75" s="39">
        <v>5</v>
      </c>
      <c r="AK75" s="632" t="s">
        <v>74</v>
      </c>
      <c r="AL75" s="190"/>
      <c r="AM75" s="703"/>
      <c r="AN75" s="632"/>
      <c r="AO75" s="289"/>
      <c r="AP75" s="633"/>
      <c r="AQ75" s="632"/>
      <c r="AR75" s="190"/>
      <c r="AS75" s="703">
        <v>1</v>
      </c>
      <c r="AT75" s="632" t="s">
        <v>73</v>
      </c>
      <c r="AU75" s="190"/>
      <c r="AV75" s="703">
        <v>1</v>
      </c>
      <c r="AW75" s="632" t="s">
        <v>74</v>
      </c>
      <c r="AX75" s="289"/>
      <c r="AY75" s="633">
        <v>5</v>
      </c>
      <c r="AZ75" s="632" t="s">
        <v>74</v>
      </c>
      <c r="BA75" s="289"/>
    </row>
    <row r="76" spans="1:53" ht="65.25" customHeight="1">
      <c r="A76" s="715" t="s">
        <v>200</v>
      </c>
      <c r="B76" s="672" t="s">
        <v>201</v>
      </c>
      <c r="C76" s="174"/>
      <c r="D76" s="103"/>
      <c r="E76" s="146"/>
      <c r="F76" s="633"/>
      <c r="G76" s="632"/>
      <c r="H76" s="289"/>
      <c r="I76" s="633"/>
      <c r="J76" s="632"/>
      <c r="K76" s="289"/>
      <c r="L76" s="633">
        <v>3</v>
      </c>
      <c r="M76" s="632" t="s">
        <v>73</v>
      </c>
      <c r="N76" s="289"/>
      <c r="O76" s="633"/>
      <c r="P76" s="632"/>
      <c r="Q76" s="289"/>
      <c r="R76" s="633">
        <v>3</v>
      </c>
      <c r="S76" s="632" t="s">
        <v>74</v>
      </c>
      <c r="T76" s="433"/>
      <c r="U76" s="720"/>
      <c r="V76" s="632"/>
      <c r="W76" s="433"/>
      <c r="X76" s="633">
        <v>5</v>
      </c>
      <c r="Y76" s="632" t="s">
        <v>74</v>
      </c>
      <c r="Z76" s="289"/>
      <c r="AA76" s="633">
        <v>3</v>
      </c>
      <c r="AB76" s="632" t="s">
        <v>73</v>
      </c>
      <c r="AC76" s="289"/>
      <c r="AD76" s="633"/>
      <c r="AE76" s="632"/>
      <c r="AF76" s="108"/>
      <c r="AG76" s="39">
        <v>4</v>
      </c>
      <c r="AH76" s="632" t="s">
        <v>74</v>
      </c>
      <c r="AI76" s="190"/>
      <c r="AJ76" s="39">
        <v>1</v>
      </c>
      <c r="AK76" s="632" t="s">
        <v>73</v>
      </c>
      <c r="AL76" s="190"/>
      <c r="AM76" s="703"/>
      <c r="AN76" s="632"/>
      <c r="AO76" s="289"/>
      <c r="AP76" s="633"/>
      <c r="AQ76" s="632"/>
      <c r="AR76" s="190"/>
      <c r="AS76" s="703"/>
      <c r="AT76" s="632"/>
      <c r="AU76" s="190"/>
      <c r="AV76" s="703"/>
      <c r="AW76" s="632"/>
      <c r="AX76" s="289"/>
      <c r="AY76" s="633">
        <v>5</v>
      </c>
      <c r="AZ76" s="632" t="s">
        <v>74</v>
      </c>
      <c r="BA76" s="289"/>
    </row>
    <row r="77" spans="1:53" ht="12">
      <c r="A77" s="68"/>
      <c r="B77" s="414" t="s">
        <v>202</v>
      </c>
      <c r="C77" s="244"/>
      <c r="D77" s="607"/>
      <c r="E77" s="628"/>
      <c r="F77" s="261"/>
      <c r="G77" s="73"/>
      <c r="H77" s="172"/>
      <c r="I77" s="261"/>
      <c r="J77" s="73"/>
      <c r="K77" s="172"/>
      <c r="L77" s="261"/>
      <c r="M77" s="73"/>
      <c r="N77" s="172"/>
      <c r="O77" s="261"/>
      <c r="P77" s="73"/>
      <c r="Q77" s="172"/>
      <c r="R77" s="261"/>
      <c r="S77" s="73"/>
      <c r="T77" s="499"/>
      <c r="U77" s="288"/>
      <c r="V77" s="73"/>
      <c r="W77" s="499"/>
      <c r="X77" s="261"/>
      <c r="Y77" s="73"/>
      <c r="Z77" s="172"/>
      <c r="AA77" s="261"/>
      <c r="AB77" s="73"/>
      <c r="AC77" s="172"/>
      <c r="AD77" s="261"/>
      <c r="AE77" s="73"/>
      <c r="AF77" s="257"/>
      <c r="AG77" s="167"/>
      <c r="AH77" s="73"/>
      <c r="AI77" s="248"/>
      <c r="AJ77" s="703"/>
      <c r="AK77" s="632"/>
      <c r="AL77" s="190"/>
      <c r="AM77" s="167"/>
      <c r="AN77" s="73"/>
      <c r="AO77" s="172"/>
      <c r="AP77" s="261"/>
      <c r="AQ77" s="73"/>
      <c r="AR77" s="248"/>
      <c r="AS77" s="167"/>
      <c r="AT77" s="73"/>
      <c r="AU77" s="248"/>
      <c r="AV77" s="167"/>
      <c r="AW77" s="73"/>
      <c r="AX77" s="172"/>
      <c r="AY77" s="261"/>
      <c r="AZ77" s="73"/>
      <c r="BA77" s="172"/>
    </row>
    <row r="78" spans="1:53" ht="65.25" customHeight="1">
      <c r="A78" s="715" t="s">
        <v>203</v>
      </c>
      <c r="B78" s="96" t="s">
        <v>204</v>
      </c>
      <c r="C78" s="174"/>
      <c r="D78" s="103"/>
      <c r="E78" s="146"/>
      <c r="F78" s="633"/>
      <c r="G78" s="632"/>
      <c r="H78" s="289"/>
      <c r="I78" s="633">
        <v>3</v>
      </c>
      <c r="J78" s="632" t="s">
        <v>73</v>
      </c>
      <c r="K78" s="289"/>
      <c r="L78" s="633">
        <v>5</v>
      </c>
      <c r="M78" s="632" t="s">
        <v>74</v>
      </c>
      <c r="N78" s="289"/>
      <c r="O78" s="633"/>
      <c r="P78" s="632"/>
      <c r="Q78" s="289"/>
      <c r="R78" s="633"/>
      <c r="S78" s="632"/>
      <c r="T78" s="433"/>
      <c r="U78" s="720"/>
      <c r="V78" s="632"/>
      <c r="W78" s="433"/>
      <c r="X78" s="633">
        <v>3</v>
      </c>
      <c r="Y78" s="632" t="s">
        <v>73</v>
      </c>
      <c r="Z78" s="289"/>
      <c r="AA78" s="633">
        <v>5</v>
      </c>
      <c r="AB78" s="632" t="s">
        <v>74</v>
      </c>
      <c r="AC78" s="289"/>
      <c r="AD78" s="633"/>
      <c r="AE78" s="632"/>
      <c r="AF78" s="108"/>
      <c r="AG78" s="39">
        <v>5</v>
      </c>
      <c r="AH78" s="632" t="s">
        <v>74</v>
      </c>
      <c r="AI78" s="190"/>
      <c r="AJ78" s="39">
        <v>5</v>
      </c>
      <c r="AK78" s="632" t="s">
        <v>74</v>
      </c>
      <c r="AL78" s="190"/>
      <c r="AM78" s="703">
        <v>3</v>
      </c>
      <c r="AN78" s="632" t="s">
        <v>74</v>
      </c>
      <c r="AO78" s="289"/>
      <c r="AP78" s="633"/>
      <c r="AQ78" s="632"/>
      <c r="AR78" s="190"/>
      <c r="AS78" s="703"/>
      <c r="AT78" s="632"/>
      <c r="AU78" s="190"/>
      <c r="AV78" s="703"/>
      <c r="AW78" s="632"/>
      <c r="AX78" s="289"/>
      <c r="AY78" s="633">
        <v>5</v>
      </c>
      <c r="AZ78" s="632" t="s">
        <v>74</v>
      </c>
      <c r="BA78" s="289"/>
    </row>
    <row r="79" spans="1:53" ht="65.25" customHeight="1">
      <c r="A79" s="715" t="s">
        <v>205</v>
      </c>
      <c r="B79" s="96" t="s">
        <v>206</v>
      </c>
      <c r="C79" s="174"/>
      <c r="D79" s="103"/>
      <c r="E79" s="146"/>
      <c r="F79" s="633"/>
      <c r="G79" s="632"/>
      <c r="H79" s="289"/>
      <c r="I79" s="633"/>
      <c r="J79" s="632"/>
      <c r="K79" s="289"/>
      <c r="L79" s="633"/>
      <c r="M79" s="632"/>
      <c r="N79" s="289"/>
      <c r="O79" s="633"/>
      <c r="P79" s="632"/>
      <c r="Q79" s="289"/>
      <c r="R79" s="633"/>
      <c r="S79" s="632"/>
      <c r="T79" s="433"/>
      <c r="U79" s="720"/>
      <c r="V79" s="632"/>
      <c r="W79" s="433"/>
      <c r="X79" s="633"/>
      <c r="Y79" s="632"/>
      <c r="Z79" s="289"/>
      <c r="AA79" s="633">
        <v>5</v>
      </c>
      <c r="AB79" s="632" t="s">
        <v>74</v>
      </c>
      <c r="AC79" s="289"/>
      <c r="AD79" s="633"/>
      <c r="AE79" s="632"/>
      <c r="AF79" s="108"/>
      <c r="AG79" s="39">
        <v>5</v>
      </c>
      <c r="AH79" s="632" t="s">
        <v>74</v>
      </c>
      <c r="AI79" s="190"/>
      <c r="AJ79" s="39">
        <v>5</v>
      </c>
      <c r="AK79" s="632" t="s">
        <v>74</v>
      </c>
      <c r="AL79" s="190"/>
      <c r="AM79" s="703"/>
      <c r="AN79" s="632"/>
      <c r="AO79" s="289"/>
      <c r="AP79" s="633">
        <v>3</v>
      </c>
      <c r="AQ79" s="632" t="s">
        <v>74</v>
      </c>
      <c r="AR79" s="190"/>
      <c r="AS79" s="703"/>
      <c r="AT79" s="632"/>
      <c r="AU79" s="190"/>
      <c r="AV79" s="703">
        <v>3</v>
      </c>
      <c r="AW79" s="632" t="s">
        <v>74</v>
      </c>
      <c r="AX79" s="289"/>
      <c r="AY79" s="633">
        <v>5</v>
      </c>
      <c r="AZ79" s="632" t="s">
        <v>74</v>
      </c>
      <c r="BA79" s="289"/>
    </row>
    <row r="80" spans="1:53" ht="65.25" customHeight="1">
      <c r="A80" s="715" t="s">
        <v>207</v>
      </c>
      <c r="B80" s="672" t="s">
        <v>208</v>
      </c>
      <c r="C80" s="174"/>
      <c r="D80" s="103"/>
      <c r="E80" s="146"/>
      <c r="F80" s="633"/>
      <c r="G80" s="632"/>
      <c r="H80" s="289"/>
      <c r="I80" s="633">
        <v>3</v>
      </c>
      <c r="J80" s="632" t="s">
        <v>73</v>
      </c>
      <c r="K80" s="289"/>
      <c r="L80" s="633">
        <v>3</v>
      </c>
      <c r="M80" s="632" t="s">
        <v>73</v>
      </c>
      <c r="N80" s="289"/>
      <c r="O80" s="633">
        <v>5</v>
      </c>
      <c r="P80" s="632" t="s">
        <v>73</v>
      </c>
      <c r="Q80" s="289"/>
      <c r="R80" s="633"/>
      <c r="S80" s="632"/>
      <c r="T80" s="433"/>
      <c r="U80" s="720"/>
      <c r="V80" s="632"/>
      <c r="W80" s="433"/>
      <c r="X80" s="633">
        <v>5</v>
      </c>
      <c r="Y80" s="632" t="s">
        <v>74</v>
      </c>
      <c r="Z80" s="289"/>
      <c r="AA80" s="633">
        <v>5</v>
      </c>
      <c r="AB80" s="632" t="s">
        <v>74</v>
      </c>
      <c r="AC80" s="289"/>
      <c r="AD80" s="633">
        <v>5</v>
      </c>
      <c r="AE80" s="632" t="s">
        <v>73</v>
      </c>
      <c r="AF80" s="108"/>
      <c r="AG80" s="39">
        <v>5</v>
      </c>
      <c r="AH80" s="632" t="s">
        <v>74</v>
      </c>
      <c r="AI80" s="190"/>
      <c r="AJ80" s="39">
        <v>5</v>
      </c>
      <c r="AK80" s="632" t="s">
        <v>74</v>
      </c>
      <c r="AL80" s="190"/>
      <c r="AM80" s="703">
        <v>5</v>
      </c>
      <c r="AN80" s="632" t="s">
        <v>74</v>
      </c>
      <c r="AO80" s="289"/>
      <c r="AP80" s="633"/>
      <c r="AQ80" s="632"/>
      <c r="AR80" s="190"/>
      <c r="AS80" s="703">
        <v>3</v>
      </c>
      <c r="AT80" s="632" t="s">
        <v>74</v>
      </c>
      <c r="AU80" s="190"/>
      <c r="AV80" s="703">
        <v>3</v>
      </c>
      <c r="AW80" s="632" t="s">
        <v>74</v>
      </c>
      <c r="AX80" s="289"/>
      <c r="AY80" s="633">
        <v>5</v>
      </c>
      <c r="AZ80" s="632" t="s">
        <v>74</v>
      </c>
      <c r="BA80" s="289"/>
    </row>
    <row r="81" spans="1:53" ht="65.25" customHeight="1">
      <c r="A81" s="715" t="s">
        <v>209</v>
      </c>
      <c r="B81" s="672" t="s">
        <v>210</v>
      </c>
      <c r="C81" s="174"/>
      <c r="D81" s="103"/>
      <c r="E81" s="146"/>
      <c r="F81" s="633"/>
      <c r="G81" s="632"/>
      <c r="H81" s="289"/>
      <c r="I81" s="633"/>
      <c r="J81" s="632"/>
      <c r="K81" s="289"/>
      <c r="L81" s="633"/>
      <c r="M81" s="632"/>
      <c r="N81" s="289"/>
      <c r="O81" s="633">
        <v>5</v>
      </c>
      <c r="P81" s="632" t="s">
        <v>73</v>
      </c>
      <c r="Q81" s="289"/>
      <c r="R81" s="633">
        <v>3</v>
      </c>
      <c r="S81" s="632" t="s">
        <v>73</v>
      </c>
      <c r="T81" s="433"/>
      <c r="U81" s="720"/>
      <c r="V81" s="632"/>
      <c r="W81" s="433"/>
      <c r="X81" s="633">
        <v>5</v>
      </c>
      <c r="Y81" s="632" t="s">
        <v>74</v>
      </c>
      <c r="Z81" s="289"/>
      <c r="AA81" s="633">
        <v>3</v>
      </c>
      <c r="AB81" s="632" t="s">
        <v>73</v>
      </c>
      <c r="AC81" s="289"/>
      <c r="AD81" s="633">
        <v>5</v>
      </c>
      <c r="AE81" s="632" t="s">
        <v>73</v>
      </c>
      <c r="AF81" s="108"/>
      <c r="AG81" s="39">
        <v>5</v>
      </c>
      <c r="AH81" s="632" t="s">
        <v>74</v>
      </c>
      <c r="AI81" s="190"/>
      <c r="AJ81" s="39">
        <v>5</v>
      </c>
      <c r="AK81" s="632" t="s">
        <v>74</v>
      </c>
      <c r="AL81" s="190"/>
      <c r="AM81" s="703">
        <v>5</v>
      </c>
      <c r="AN81" s="632" t="s">
        <v>74</v>
      </c>
      <c r="AO81" s="289"/>
      <c r="AP81" s="633"/>
      <c r="AQ81" s="632"/>
      <c r="AR81" s="190"/>
      <c r="AS81" s="703"/>
      <c r="AT81" s="632"/>
      <c r="AU81" s="190"/>
      <c r="AV81" s="703"/>
      <c r="AW81" s="632"/>
      <c r="AX81" s="289"/>
      <c r="AY81" s="633">
        <v>5</v>
      </c>
      <c r="AZ81" s="632" t="s">
        <v>74</v>
      </c>
      <c r="BA81" s="289"/>
    </row>
    <row r="82" spans="1:53" ht="12">
      <c r="A82" s="68"/>
      <c r="B82" s="495" t="s">
        <v>211</v>
      </c>
      <c r="C82" s="607"/>
      <c r="D82" s="607"/>
      <c r="E82" s="628"/>
      <c r="F82" s="261"/>
      <c r="G82" s="73"/>
      <c r="H82" s="172"/>
      <c r="I82" s="261"/>
      <c r="J82" s="73"/>
      <c r="K82" s="172"/>
      <c r="L82" s="261"/>
      <c r="M82" s="73"/>
      <c r="N82" s="172"/>
      <c r="O82" s="261"/>
      <c r="P82" s="73"/>
      <c r="Q82" s="172"/>
      <c r="R82" s="261"/>
      <c r="S82" s="73"/>
      <c r="T82" s="499"/>
      <c r="U82" s="288"/>
      <c r="V82" s="73"/>
      <c r="W82" s="499"/>
      <c r="X82" s="261"/>
      <c r="Y82" s="73"/>
      <c r="Z82" s="172"/>
      <c r="AA82" s="261"/>
      <c r="AB82" s="73"/>
      <c r="AC82" s="172"/>
      <c r="AD82" s="261"/>
      <c r="AE82" s="73"/>
      <c r="AF82" s="257"/>
      <c r="AG82" s="167"/>
      <c r="AH82" s="73"/>
      <c r="AI82" s="248"/>
      <c r="AJ82" s="167"/>
      <c r="AK82" s="73"/>
      <c r="AL82" s="248"/>
      <c r="AM82" s="167"/>
      <c r="AN82" s="73"/>
      <c r="AO82" s="172"/>
      <c r="AP82" s="261"/>
      <c r="AQ82" s="73"/>
      <c r="AR82" s="248"/>
      <c r="AS82" s="167"/>
      <c r="AT82" s="73"/>
      <c r="AU82" s="248"/>
      <c r="AV82" s="167"/>
      <c r="AW82" s="73"/>
      <c r="AX82" s="172"/>
      <c r="AY82" s="261"/>
      <c r="AZ82" s="73"/>
      <c r="BA82" s="172"/>
    </row>
    <row r="83" spans="1:53" ht="65.25" customHeight="1">
      <c r="A83" s="715" t="s">
        <v>212</v>
      </c>
      <c r="B83" s="672" t="s">
        <v>213</v>
      </c>
      <c r="C83" s="174"/>
      <c r="D83" s="103"/>
      <c r="E83" s="146"/>
      <c r="F83" s="633"/>
      <c r="G83" s="632"/>
      <c r="H83" s="289"/>
      <c r="I83" s="633"/>
      <c r="J83" s="632"/>
      <c r="K83" s="289"/>
      <c r="L83" s="633"/>
      <c r="M83" s="632"/>
      <c r="N83" s="289"/>
      <c r="O83" s="633">
        <v>3</v>
      </c>
      <c r="P83" s="632" t="s">
        <v>73</v>
      </c>
      <c r="Q83" s="289"/>
      <c r="R83" s="633">
        <v>2</v>
      </c>
      <c r="S83" s="632" t="s">
        <v>73</v>
      </c>
      <c r="T83" s="433"/>
      <c r="U83" s="720">
        <v>5</v>
      </c>
      <c r="V83" s="632" t="s">
        <v>74</v>
      </c>
      <c r="W83" s="433"/>
      <c r="X83" s="633">
        <v>3</v>
      </c>
      <c r="Y83" s="632" t="s">
        <v>73</v>
      </c>
      <c r="Z83" s="289"/>
      <c r="AA83" s="633">
        <v>5</v>
      </c>
      <c r="AB83" s="632" t="s">
        <v>73</v>
      </c>
      <c r="AC83" s="289"/>
      <c r="AD83" s="633">
        <v>3</v>
      </c>
      <c r="AE83" s="632" t="s">
        <v>73</v>
      </c>
      <c r="AF83" s="108"/>
      <c r="AG83" s="39">
        <v>5</v>
      </c>
      <c r="AH83" s="632" t="s">
        <v>74</v>
      </c>
      <c r="AI83" s="190"/>
      <c r="AJ83" s="39">
        <v>5</v>
      </c>
      <c r="AK83" s="632" t="s">
        <v>74</v>
      </c>
      <c r="AL83" s="190"/>
      <c r="AM83" s="703"/>
      <c r="AN83" s="632"/>
      <c r="AO83" s="289"/>
      <c r="AP83" s="633"/>
      <c r="AQ83" s="632"/>
      <c r="AR83" s="190"/>
      <c r="AS83" s="703">
        <v>3</v>
      </c>
      <c r="AT83" s="632" t="s">
        <v>73</v>
      </c>
      <c r="AU83" s="190"/>
      <c r="AV83" s="703">
        <v>3</v>
      </c>
      <c r="AW83" s="632" t="s">
        <v>73</v>
      </c>
      <c r="AX83" s="289"/>
      <c r="AY83" s="633">
        <v>5</v>
      </c>
      <c r="AZ83" s="632" t="s">
        <v>74</v>
      </c>
      <c r="BA83" s="289"/>
    </row>
    <row r="84" spans="1:53" ht="65.25" customHeight="1">
      <c r="A84" s="715" t="s">
        <v>214</v>
      </c>
      <c r="B84" s="672" t="s">
        <v>215</v>
      </c>
      <c r="C84" s="174"/>
      <c r="D84" s="103"/>
      <c r="E84" s="146"/>
      <c r="F84" s="633"/>
      <c r="G84" s="632"/>
      <c r="H84" s="289"/>
      <c r="I84" s="633">
        <v>3</v>
      </c>
      <c r="J84" s="632" t="s">
        <v>74</v>
      </c>
      <c r="K84" s="289"/>
      <c r="L84" s="633">
        <v>3</v>
      </c>
      <c r="M84" s="632" t="s">
        <v>74</v>
      </c>
      <c r="N84" s="289"/>
      <c r="O84" s="633"/>
      <c r="P84" s="632"/>
      <c r="Q84" s="289"/>
      <c r="R84" s="633">
        <v>3</v>
      </c>
      <c r="S84" s="632" t="s">
        <v>73</v>
      </c>
      <c r="T84" s="433"/>
      <c r="U84" s="720">
        <v>5</v>
      </c>
      <c r="V84" s="632" t="s">
        <v>74</v>
      </c>
      <c r="W84" s="433"/>
      <c r="X84" s="633"/>
      <c r="Y84" s="632"/>
      <c r="Z84" s="289"/>
      <c r="AA84" s="633">
        <v>2</v>
      </c>
      <c r="AB84" s="632" t="s">
        <v>73</v>
      </c>
      <c r="AC84" s="289"/>
      <c r="AD84" s="633"/>
      <c r="AE84" s="632"/>
      <c r="AF84" s="108"/>
      <c r="AG84" s="39">
        <v>3</v>
      </c>
      <c r="AH84" s="632" t="s">
        <v>74</v>
      </c>
      <c r="AI84" s="190"/>
      <c r="AJ84" s="39">
        <v>3</v>
      </c>
      <c r="AK84" s="632" t="s">
        <v>74</v>
      </c>
      <c r="AL84" s="190"/>
      <c r="AM84" s="703"/>
      <c r="AN84" s="632"/>
      <c r="AO84" s="289"/>
      <c r="AP84" s="633">
        <v>3</v>
      </c>
      <c r="AQ84" s="632" t="s">
        <v>73</v>
      </c>
      <c r="AR84" s="190"/>
      <c r="AS84" s="703"/>
      <c r="AT84" s="632"/>
      <c r="AU84" s="190"/>
      <c r="AV84" s="703">
        <v>3</v>
      </c>
      <c r="AW84" s="632" t="s">
        <v>73</v>
      </c>
      <c r="AX84" s="289"/>
      <c r="AY84" s="633">
        <v>3</v>
      </c>
      <c r="AZ84" s="632" t="s">
        <v>74</v>
      </c>
      <c r="BA84" s="289"/>
    </row>
    <row r="85" spans="1:53" ht="65.25" customHeight="1">
      <c r="A85" s="715" t="s">
        <v>216</v>
      </c>
      <c r="B85" s="672" t="s">
        <v>217</v>
      </c>
      <c r="C85" s="174"/>
      <c r="D85" s="103"/>
      <c r="E85" s="146"/>
      <c r="F85" s="633"/>
      <c r="G85" s="632"/>
      <c r="H85" s="289"/>
      <c r="I85" s="633"/>
      <c r="J85" s="632"/>
      <c r="K85" s="289"/>
      <c r="L85" s="633"/>
      <c r="M85" s="632"/>
      <c r="N85" s="289"/>
      <c r="O85" s="633"/>
      <c r="P85" s="632"/>
      <c r="Q85" s="289"/>
      <c r="R85" s="633">
        <v>2</v>
      </c>
      <c r="S85" s="632" t="s">
        <v>73</v>
      </c>
      <c r="T85" s="433"/>
      <c r="U85" s="720"/>
      <c r="V85" s="632"/>
      <c r="W85" s="433"/>
      <c r="X85" s="633"/>
      <c r="Y85" s="632"/>
      <c r="Z85" s="289"/>
      <c r="AA85" s="633">
        <v>2</v>
      </c>
      <c r="AB85" s="632" t="s">
        <v>73</v>
      </c>
      <c r="AC85" s="289"/>
      <c r="AD85" s="633"/>
      <c r="AE85" s="632"/>
      <c r="AF85" s="108"/>
      <c r="AG85" s="39">
        <v>5</v>
      </c>
      <c r="AH85" s="632" t="s">
        <v>74</v>
      </c>
      <c r="AI85" s="190"/>
      <c r="AJ85" s="39">
        <v>3</v>
      </c>
      <c r="AK85" s="632" t="s">
        <v>74</v>
      </c>
      <c r="AL85" s="190"/>
      <c r="AM85" s="703"/>
      <c r="AN85" s="632"/>
      <c r="AO85" s="289"/>
      <c r="AP85" s="633"/>
      <c r="AQ85" s="632"/>
      <c r="AR85" s="190"/>
      <c r="AS85" s="703"/>
      <c r="AT85" s="632"/>
      <c r="AU85" s="190"/>
      <c r="AV85" s="703"/>
      <c r="AW85" s="632"/>
      <c r="AX85" s="289"/>
      <c r="AY85" s="633">
        <v>3</v>
      </c>
      <c r="AZ85" s="632" t="s">
        <v>74</v>
      </c>
      <c r="BA85" s="289"/>
    </row>
    <row r="86" spans="1:53" ht="12">
      <c r="A86" s="68"/>
      <c r="B86" s="664" t="s">
        <v>218</v>
      </c>
      <c r="C86" s="235"/>
      <c r="D86" s="392"/>
      <c r="E86" s="675"/>
      <c r="F86" s="365"/>
      <c r="G86" s="643"/>
      <c r="H86" s="454"/>
      <c r="I86" s="365"/>
      <c r="J86" s="643"/>
      <c r="K86" s="454"/>
      <c r="L86" s="365"/>
      <c r="M86" s="643"/>
      <c r="N86" s="454"/>
      <c r="O86" s="365"/>
      <c r="P86" s="643"/>
      <c r="Q86" s="454"/>
      <c r="R86" s="365"/>
      <c r="S86" s="643"/>
      <c r="T86" s="358"/>
      <c r="U86" s="181"/>
      <c r="V86" s="643"/>
      <c r="W86" s="358"/>
      <c r="X86" s="365"/>
      <c r="Y86" s="643"/>
      <c r="Z86" s="454"/>
      <c r="AA86" s="365"/>
      <c r="AB86" s="643"/>
      <c r="AC86" s="454"/>
      <c r="AD86" s="365"/>
      <c r="AE86" s="643"/>
      <c r="AF86" s="512"/>
      <c r="AG86" s="49"/>
      <c r="AH86" s="643"/>
      <c r="AI86" s="526"/>
      <c r="AJ86" s="49"/>
      <c r="AK86" s="643"/>
      <c r="AL86" s="526"/>
      <c r="AM86" s="49"/>
      <c r="AN86" s="643"/>
      <c r="AO86" s="454"/>
      <c r="AP86" s="365"/>
      <c r="AQ86" s="643"/>
      <c r="AR86" s="526"/>
      <c r="AS86" s="49"/>
      <c r="AT86" s="643"/>
      <c r="AU86" s="526"/>
      <c r="AV86" s="49"/>
      <c r="AW86" s="643"/>
      <c r="AX86" s="454"/>
      <c r="AY86" s="365"/>
      <c r="AZ86" s="643"/>
      <c r="BA86" s="454"/>
    </row>
    <row r="87" spans="1:53" ht="65.25" customHeight="1">
      <c r="A87" s="715" t="s">
        <v>219</v>
      </c>
      <c r="B87" s="96" t="s">
        <v>220</v>
      </c>
      <c r="C87" s="174"/>
      <c r="D87" s="103"/>
      <c r="E87" s="146"/>
      <c r="F87" s="633"/>
      <c r="G87" s="632"/>
      <c r="H87" s="289"/>
      <c r="I87" s="633"/>
      <c r="J87" s="632"/>
      <c r="K87" s="289"/>
      <c r="L87" s="633"/>
      <c r="M87" s="632"/>
      <c r="N87" s="289"/>
      <c r="O87" s="633"/>
      <c r="P87" s="632"/>
      <c r="Q87" s="289"/>
      <c r="R87" s="633"/>
      <c r="S87" s="632"/>
      <c r="T87" s="433"/>
      <c r="U87" s="720"/>
      <c r="V87" s="632"/>
      <c r="W87" s="433"/>
      <c r="X87" s="633">
        <v>5</v>
      </c>
      <c r="Y87" s="632" t="s">
        <v>74</v>
      </c>
      <c r="Z87" s="289"/>
      <c r="AA87" s="633"/>
      <c r="AB87" s="632"/>
      <c r="AC87" s="289"/>
      <c r="AD87" s="633"/>
      <c r="AE87" s="632"/>
      <c r="AF87" s="108"/>
      <c r="AG87" s="39">
        <v>5</v>
      </c>
      <c r="AH87" s="632" t="s">
        <v>74</v>
      </c>
      <c r="AI87" s="190"/>
      <c r="AJ87" s="703">
        <v>3</v>
      </c>
      <c r="AK87" s="632" t="s">
        <v>74</v>
      </c>
      <c r="AL87" s="190"/>
      <c r="AM87" s="703">
        <v>5</v>
      </c>
      <c r="AN87" s="632" t="s">
        <v>74</v>
      </c>
      <c r="AO87" s="289"/>
      <c r="AP87" s="633"/>
      <c r="AQ87" s="632"/>
      <c r="AR87" s="190"/>
      <c r="AS87" s="703"/>
      <c r="AT87" s="632"/>
      <c r="AU87" s="190"/>
      <c r="AV87" s="703"/>
      <c r="AW87" s="632"/>
      <c r="AX87" s="289"/>
      <c r="AY87" s="633">
        <v>5</v>
      </c>
      <c r="AZ87" s="632" t="s">
        <v>74</v>
      </c>
      <c r="BA87" s="289"/>
    </row>
    <row r="88" spans="1:53" ht="65.25" customHeight="1">
      <c r="A88" s="715" t="s">
        <v>221</v>
      </c>
      <c r="B88" s="96" t="s">
        <v>222</v>
      </c>
      <c r="C88" s="174"/>
      <c r="D88" s="103"/>
      <c r="E88" s="146"/>
      <c r="F88" s="633"/>
      <c r="G88" s="632"/>
      <c r="H88" s="289"/>
      <c r="I88" s="633"/>
      <c r="J88" s="632"/>
      <c r="K88" s="289"/>
      <c r="L88" s="633"/>
      <c r="M88" s="632"/>
      <c r="N88" s="289"/>
      <c r="O88" s="633"/>
      <c r="P88" s="632"/>
      <c r="Q88" s="289"/>
      <c r="R88" s="633"/>
      <c r="S88" s="632"/>
      <c r="T88" s="433"/>
      <c r="U88" s="720"/>
      <c r="V88" s="632"/>
      <c r="W88" s="433"/>
      <c r="X88" s="633">
        <v>5</v>
      </c>
      <c r="Y88" s="632" t="s">
        <v>74</v>
      </c>
      <c r="Z88" s="289"/>
      <c r="AA88" s="633"/>
      <c r="AB88" s="632"/>
      <c r="AC88" s="289"/>
      <c r="AD88" s="633"/>
      <c r="AE88" s="632"/>
      <c r="AF88" s="108"/>
      <c r="AG88" s="703"/>
      <c r="AH88" s="632"/>
      <c r="AI88" s="190"/>
      <c r="AJ88" s="703"/>
      <c r="AK88" s="632"/>
      <c r="AL88" s="190"/>
      <c r="AM88" s="703">
        <v>3</v>
      </c>
      <c r="AN88" s="632" t="s">
        <v>73</v>
      </c>
      <c r="AO88" s="289"/>
      <c r="AP88" s="633"/>
      <c r="AQ88" s="632"/>
      <c r="AR88" s="190"/>
      <c r="AS88" s="703"/>
      <c r="AT88" s="632"/>
      <c r="AU88" s="190"/>
      <c r="AV88" s="703"/>
      <c r="AW88" s="632"/>
      <c r="AX88" s="289"/>
      <c r="AY88" s="633"/>
      <c r="AZ88" s="632"/>
      <c r="BA88" s="289"/>
    </row>
    <row r="89" spans="1:53" ht="65.25" customHeight="1">
      <c r="A89" s="715" t="s">
        <v>223</v>
      </c>
      <c r="B89" s="96" t="s">
        <v>224</v>
      </c>
      <c r="C89" s="174">
        <v>1</v>
      </c>
      <c r="D89" s="103" t="s">
        <v>73</v>
      </c>
      <c r="E89" s="146"/>
      <c r="F89" s="633"/>
      <c r="G89" s="632"/>
      <c r="H89" s="289"/>
      <c r="I89" s="633"/>
      <c r="J89" s="632"/>
      <c r="K89" s="289"/>
      <c r="L89" s="633"/>
      <c r="M89" s="632"/>
      <c r="N89" s="289"/>
      <c r="O89" s="633"/>
      <c r="P89" s="632"/>
      <c r="Q89" s="289"/>
      <c r="R89" s="633"/>
      <c r="S89" s="632"/>
      <c r="T89" s="433"/>
      <c r="U89" s="720"/>
      <c r="V89" s="632"/>
      <c r="W89" s="433"/>
      <c r="X89" s="633">
        <v>5</v>
      </c>
      <c r="Y89" s="632" t="s">
        <v>74</v>
      </c>
      <c r="Z89" s="289"/>
      <c r="AA89" s="633"/>
      <c r="AB89" s="632"/>
      <c r="AC89" s="289"/>
      <c r="AD89" s="633"/>
      <c r="AE89" s="632"/>
      <c r="AF89" s="108"/>
      <c r="AG89" s="39">
        <v>5</v>
      </c>
      <c r="AH89" s="632" t="s">
        <v>74</v>
      </c>
      <c r="AI89" s="190"/>
      <c r="AJ89" s="39">
        <v>3</v>
      </c>
      <c r="AK89" s="632" t="s">
        <v>74</v>
      </c>
      <c r="AL89" s="190"/>
      <c r="AM89" s="703">
        <v>5</v>
      </c>
      <c r="AN89" s="632" t="s">
        <v>74</v>
      </c>
      <c r="AO89" s="289"/>
      <c r="AP89" s="633">
        <v>1</v>
      </c>
      <c r="AQ89" s="632" t="s">
        <v>73</v>
      </c>
      <c r="AR89" s="190"/>
      <c r="AS89" s="703">
        <v>1</v>
      </c>
      <c r="AT89" s="632" t="s">
        <v>73</v>
      </c>
      <c r="AU89" s="190"/>
      <c r="AV89" s="703">
        <v>1</v>
      </c>
      <c r="AW89" s="632" t="s">
        <v>73</v>
      </c>
      <c r="AX89" s="289"/>
      <c r="AY89" s="633">
        <v>5</v>
      </c>
      <c r="AZ89" s="632" t="s">
        <v>74</v>
      </c>
      <c r="BA89" s="289"/>
    </row>
    <row r="90" spans="1:53" ht="65.25" customHeight="1">
      <c r="A90" s="715" t="s">
        <v>225</v>
      </c>
      <c r="B90" s="96" t="s">
        <v>226</v>
      </c>
      <c r="C90" s="174">
        <v>2</v>
      </c>
      <c r="D90" s="103" t="s">
        <v>73</v>
      </c>
      <c r="E90" s="146"/>
      <c r="F90" s="633">
        <v>2</v>
      </c>
      <c r="G90" s="632" t="s">
        <v>73</v>
      </c>
      <c r="H90" s="289"/>
      <c r="I90" s="633">
        <v>3</v>
      </c>
      <c r="J90" s="632" t="s">
        <v>73</v>
      </c>
      <c r="K90" s="289"/>
      <c r="L90" s="633">
        <v>3</v>
      </c>
      <c r="M90" s="632" t="s">
        <v>73</v>
      </c>
      <c r="N90" s="289"/>
      <c r="O90" s="633">
        <v>5</v>
      </c>
      <c r="P90" s="632" t="s">
        <v>73</v>
      </c>
      <c r="Q90" s="289"/>
      <c r="R90" s="633">
        <v>2</v>
      </c>
      <c r="S90" s="632" t="s">
        <v>73</v>
      </c>
      <c r="T90" s="433"/>
      <c r="U90" s="720">
        <v>5</v>
      </c>
      <c r="V90" s="632" t="s">
        <v>74</v>
      </c>
      <c r="W90" s="433"/>
      <c r="X90" s="633">
        <v>5</v>
      </c>
      <c r="Y90" s="632" t="s">
        <v>74</v>
      </c>
      <c r="Z90" s="289"/>
      <c r="AA90" s="633">
        <v>1</v>
      </c>
      <c r="AB90" s="632" t="s">
        <v>73</v>
      </c>
      <c r="AC90" s="289"/>
      <c r="AD90" s="633">
        <v>5</v>
      </c>
      <c r="AE90" s="632" t="s">
        <v>73</v>
      </c>
      <c r="AF90" s="108"/>
      <c r="AG90" s="39">
        <v>5</v>
      </c>
      <c r="AH90" s="632" t="s">
        <v>74</v>
      </c>
      <c r="AI90" s="190"/>
      <c r="AJ90" s="39">
        <v>3</v>
      </c>
      <c r="AK90" s="632" t="s">
        <v>74</v>
      </c>
      <c r="AL90" s="190"/>
      <c r="AM90" s="703">
        <v>5</v>
      </c>
      <c r="AN90" s="632" t="s">
        <v>74</v>
      </c>
      <c r="AO90" s="289"/>
      <c r="AP90" s="633">
        <v>3</v>
      </c>
      <c r="AQ90" s="632" t="s">
        <v>73</v>
      </c>
      <c r="AR90" s="190"/>
      <c r="AS90" s="703">
        <v>3</v>
      </c>
      <c r="AT90" s="632" t="s">
        <v>73</v>
      </c>
      <c r="AU90" s="190"/>
      <c r="AV90" s="703">
        <v>3</v>
      </c>
      <c r="AW90" s="632" t="s">
        <v>73</v>
      </c>
      <c r="AX90" s="289"/>
      <c r="AY90" s="633">
        <v>5</v>
      </c>
      <c r="AZ90" s="632" t="s">
        <v>74</v>
      </c>
      <c r="BA90" s="289"/>
    </row>
    <row r="91" spans="1:53" ht="65.25" customHeight="1">
      <c r="A91" s="715" t="s">
        <v>227</v>
      </c>
      <c r="B91" s="96" t="s">
        <v>228</v>
      </c>
      <c r="C91" s="174"/>
      <c r="D91" s="103"/>
      <c r="E91" s="146"/>
      <c r="F91" s="633"/>
      <c r="G91" s="632"/>
      <c r="H91" s="289"/>
      <c r="I91" s="633"/>
      <c r="J91" s="632"/>
      <c r="K91" s="289"/>
      <c r="L91" s="633"/>
      <c r="M91" s="632"/>
      <c r="N91" s="289"/>
      <c r="O91" s="633"/>
      <c r="P91" s="632"/>
      <c r="Q91" s="289"/>
      <c r="R91" s="633"/>
      <c r="S91" s="632"/>
      <c r="T91" s="433"/>
      <c r="U91" s="720"/>
      <c r="V91" s="632"/>
      <c r="W91" s="433"/>
      <c r="X91" s="633">
        <v>5</v>
      </c>
      <c r="Y91" s="632" t="s">
        <v>74</v>
      </c>
      <c r="Z91" s="289"/>
      <c r="AA91" s="633"/>
      <c r="AB91" s="632"/>
      <c r="AC91" s="289"/>
      <c r="AD91" s="633"/>
      <c r="AE91" s="632"/>
      <c r="AF91" s="108"/>
      <c r="AG91" s="39">
        <v>5</v>
      </c>
      <c r="AH91" s="632" t="s">
        <v>74</v>
      </c>
      <c r="AI91" s="190"/>
      <c r="AJ91" s="39">
        <v>3</v>
      </c>
      <c r="AK91" s="632" t="s">
        <v>74</v>
      </c>
      <c r="AL91" s="190"/>
      <c r="AM91" s="703"/>
      <c r="AN91" s="632"/>
      <c r="AO91" s="289"/>
      <c r="AP91" s="633">
        <v>1</v>
      </c>
      <c r="AQ91" s="632" t="s">
        <v>73</v>
      </c>
      <c r="AR91" s="190"/>
      <c r="AS91" s="703"/>
      <c r="AT91" s="632"/>
      <c r="AU91" s="190"/>
      <c r="AV91" s="703"/>
      <c r="AW91" s="632"/>
      <c r="AX91" s="289"/>
      <c r="AY91" s="633">
        <v>5</v>
      </c>
      <c r="AZ91" s="632" t="s">
        <v>74</v>
      </c>
      <c r="BA91" s="289"/>
    </row>
    <row r="92" spans="1:53" ht="65.25" customHeight="1">
      <c r="A92" s="715" t="s">
        <v>229</v>
      </c>
      <c r="B92" s="672" t="s">
        <v>230</v>
      </c>
      <c r="C92" s="174">
        <v>1</v>
      </c>
      <c r="D92" s="103" t="s">
        <v>73</v>
      </c>
      <c r="E92" s="146"/>
      <c r="F92" s="633"/>
      <c r="G92" s="632"/>
      <c r="H92" s="289"/>
      <c r="I92" s="633">
        <v>1</v>
      </c>
      <c r="J92" s="632" t="s">
        <v>73</v>
      </c>
      <c r="K92" s="289"/>
      <c r="L92" s="633"/>
      <c r="M92" s="632"/>
      <c r="N92" s="289"/>
      <c r="O92" s="633">
        <v>5</v>
      </c>
      <c r="P92" s="632" t="s">
        <v>73</v>
      </c>
      <c r="Q92" s="289"/>
      <c r="R92" s="633">
        <v>2</v>
      </c>
      <c r="S92" s="632" t="s">
        <v>73</v>
      </c>
      <c r="T92" s="433"/>
      <c r="U92" s="720">
        <v>5</v>
      </c>
      <c r="V92" s="632" t="s">
        <v>74</v>
      </c>
      <c r="W92" s="433"/>
      <c r="X92" s="633">
        <v>5</v>
      </c>
      <c r="Y92" s="632" t="s">
        <v>74</v>
      </c>
      <c r="Z92" s="289"/>
      <c r="AA92" s="633"/>
      <c r="AB92" s="632"/>
      <c r="AC92" s="289"/>
      <c r="AD92" s="633"/>
      <c r="AE92" s="632"/>
      <c r="AF92" s="108"/>
      <c r="AG92" s="39">
        <v>3</v>
      </c>
      <c r="AH92" s="632" t="s">
        <v>73</v>
      </c>
      <c r="AI92" s="190"/>
      <c r="AJ92" s="39">
        <v>3</v>
      </c>
      <c r="AK92" s="632" t="s">
        <v>74</v>
      </c>
      <c r="AL92" s="190"/>
      <c r="AM92" s="703">
        <v>3</v>
      </c>
      <c r="AN92" s="632" t="s">
        <v>74</v>
      </c>
      <c r="AO92" s="289"/>
      <c r="AP92" s="633"/>
      <c r="AQ92" s="632"/>
      <c r="AR92" s="190"/>
      <c r="AS92" s="703">
        <v>1</v>
      </c>
      <c r="AT92" s="632" t="s">
        <v>73</v>
      </c>
      <c r="AU92" s="190"/>
      <c r="AV92" s="703">
        <v>1</v>
      </c>
      <c r="AW92" s="632" t="s">
        <v>73</v>
      </c>
      <c r="AX92" s="289"/>
      <c r="AY92" s="633">
        <v>3</v>
      </c>
      <c r="AZ92" s="632" t="s">
        <v>73</v>
      </c>
      <c r="BA92" s="289"/>
    </row>
    <row r="93" spans="1:53" ht="65.25" customHeight="1">
      <c r="A93" s="715" t="s">
        <v>231</v>
      </c>
      <c r="B93" s="672" t="s">
        <v>232</v>
      </c>
      <c r="C93" s="174">
        <v>1</v>
      </c>
      <c r="D93" s="103" t="s">
        <v>73</v>
      </c>
      <c r="E93" s="146"/>
      <c r="F93" s="633">
        <v>1</v>
      </c>
      <c r="G93" s="632" t="s">
        <v>73</v>
      </c>
      <c r="H93" s="289"/>
      <c r="I93" s="633">
        <v>3</v>
      </c>
      <c r="J93" s="632" t="s">
        <v>73</v>
      </c>
      <c r="K93" s="289"/>
      <c r="L93" s="633"/>
      <c r="M93" s="632"/>
      <c r="N93" s="289"/>
      <c r="O93" s="633">
        <v>5</v>
      </c>
      <c r="P93" s="632" t="s">
        <v>73</v>
      </c>
      <c r="Q93" s="289"/>
      <c r="R93" s="633">
        <v>1</v>
      </c>
      <c r="S93" s="632" t="s">
        <v>73</v>
      </c>
      <c r="T93" s="433"/>
      <c r="U93" s="720">
        <v>5</v>
      </c>
      <c r="V93" s="632" t="s">
        <v>74</v>
      </c>
      <c r="W93" s="433"/>
      <c r="X93" s="633">
        <v>5</v>
      </c>
      <c r="Y93" s="632" t="s">
        <v>74</v>
      </c>
      <c r="Z93" s="289"/>
      <c r="AA93" s="633"/>
      <c r="AB93" s="632"/>
      <c r="AC93" s="289"/>
      <c r="AD93" s="633">
        <v>5</v>
      </c>
      <c r="AE93" s="632" t="s">
        <v>73</v>
      </c>
      <c r="AF93" s="108"/>
      <c r="AG93" s="39">
        <v>5</v>
      </c>
      <c r="AH93" s="632" t="s">
        <v>74</v>
      </c>
      <c r="AI93" s="190"/>
      <c r="AJ93" s="39">
        <v>3</v>
      </c>
      <c r="AK93" s="632" t="s">
        <v>74</v>
      </c>
      <c r="AL93" s="190"/>
      <c r="AM93" s="703">
        <v>5</v>
      </c>
      <c r="AN93" s="632" t="s">
        <v>74</v>
      </c>
      <c r="AO93" s="289"/>
      <c r="AP93" s="633"/>
      <c r="AQ93" s="632"/>
      <c r="AR93" s="190"/>
      <c r="AS93" s="703">
        <v>3</v>
      </c>
      <c r="AT93" s="632" t="s">
        <v>74</v>
      </c>
      <c r="AU93" s="190"/>
      <c r="AV93" s="703">
        <v>3</v>
      </c>
      <c r="AW93" s="632" t="s">
        <v>74</v>
      </c>
      <c r="AX93" s="289"/>
      <c r="AY93" s="633">
        <v>5</v>
      </c>
      <c r="AZ93" s="632" t="s">
        <v>74</v>
      </c>
      <c r="BA93" s="289"/>
    </row>
    <row r="94" spans="1:53" ht="12">
      <c r="A94" s="226"/>
      <c r="B94" s="144"/>
      <c r="C94" s="699"/>
      <c r="D94" s="530"/>
      <c r="E94" s="372"/>
      <c r="F94" s="225"/>
      <c r="G94" s="434"/>
      <c r="H94" s="634"/>
      <c r="I94" s="225"/>
      <c r="J94" s="434"/>
      <c r="K94" s="634"/>
      <c r="L94" s="225"/>
      <c r="M94" s="434"/>
      <c r="N94" s="634"/>
      <c r="O94" s="225"/>
      <c r="P94" s="434"/>
      <c r="Q94" s="634"/>
      <c r="R94" s="225"/>
      <c r="S94" s="434"/>
      <c r="T94" s="210"/>
      <c r="U94" s="52"/>
      <c r="V94" s="434"/>
      <c r="W94" s="210"/>
      <c r="X94" s="225"/>
      <c r="Y94" s="434"/>
      <c r="Z94" s="634"/>
      <c r="AA94" s="225"/>
      <c r="AB94" s="434"/>
      <c r="AC94" s="634"/>
      <c r="AD94" s="225"/>
      <c r="AE94" s="434"/>
      <c r="AF94" s="398"/>
      <c r="AG94" s="680"/>
      <c r="AH94" s="434"/>
      <c r="AI94" s="408"/>
      <c r="AJ94" s="680"/>
      <c r="AK94" s="434"/>
      <c r="AL94" s="408"/>
      <c r="AM94" s="680"/>
      <c r="AN94" s="434"/>
      <c r="AO94" s="634"/>
      <c r="AP94" s="225"/>
      <c r="AQ94" s="434"/>
      <c r="AR94" s="408"/>
      <c r="AS94" s="680"/>
      <c r="AT94" s="434"/>
      <c r="AU94" s="408"/>
      <c r="AV94" s="680"/>
      <c r="AW94" s="434"/>
      <c r="AX94" s="634"/>
      <c r="AY94" s="225"/>
      <c r="AZ94" s="434"/>
      <c r="BA94" s="634"/>
    </row>
    <row r="95" spans="1:53" ht="12">
      <c r="A95" s="68"/>
      <c r="B95" s="532" t="s">
        <v>233</v>
      </c>
      <c r="C95" s="653"/>
      <c r="D95" s="553"/>
      <c r="E95" s="200"/>
      <c r="F95" s="332"/>
      <c r="G95" s="655"/>
      <c r="H95" s="91"/>
      <c r="I95" s="332"/>
      <c r="J95" s="655"/>
      <c r="K95" s="91"/>
      <c r="L95" s="332"/>
      <c r="M95" s="655"/>
      <c r="N95" s="91"/>
      <c r="O95" s="332"/>
      <c r="P95" s="655"/>
      <c r="Q95" s="91"/>
      <c r="R95" s="332"/>
      <c r="S95" s="655"/>
      <c r="T95" s="114"/>
      <c r="U95" s="169"/>
      <c r="V95" s="438"/>
      <c r="W95" s="114"/>
      <c r="X95" s="332"/>
      <c r="Y95" s="655"/>
      <c r="Z95" s="91"/>
      <c r="AA95" s="332"/>
      <c r="AB95" s="655"/>
      <c r="AC95" s="91"/>
      <c r="AD95" s="332"/>
      <c r="AE95" s="655"/>
      <c r="AF95" s="453"/>
      <c r="AG95" s="143"/>
      <c r="AH95" s="655"/>
      <c r="AI95" s="195"/>
      <c r="AJ95" s="143"/>
      <c r="AK95" s="655"/>
      <c r="AL95" s="195"/>
      <c r="AM95" s="143"/>
      <c r="AN95" s="655"/>
      <c r="AO95" s="91"/>
      <c r="AP95" s="332"/>
      <c r="AQ95" s="655"/>
      <c r="AR95" s="195"/>
      <c r="AS95" s="143"/>
      <c r="AT95" s="655"/>
      <c r="AU95" s="195"/>
      <c r="AV95" s="143"/>
      <c r="AW95" s="655"/>
      <c r="AX95" s="91"/>
      <c r="AY95" s="332"/>
      <c r="AZ95" s="655"/>
      <c r="BA95" s="91"/>
    </row>
    <row r="96" spans="1:53" ht="12">
      <c r="A96" s="68"/>
      <c r="B96" s="202" t="s">
        <v>234</v>
      </c>
      <c r="C96" s="524"/>
      <c r="D96" s="216"/>
      <c r="E96" s="100"/>
      <c r="F96" s="36"/>
      <c r="G96" s="287"/>
      <c r="H96" s="422"/>
      <c r="I96" s="36"/>
      <c r="J96" s="287"/>
      <c r="K96" s="422"/>
      <c r="L96" s="36"/>
      <c r="M96" s="287"/>
      <c r="N96" s="422"/>
      <c r="O96" s="36"/>
      <c r="P96" s="287"/>
      <c r="Q96" s="422"/>
      <c r="R96" s="36"/>
      <c r="S96" s="287"/>
      <c r="T96" s="272"/>
      <c r="U96" s="652"/>
      <c r="V96" s="685"/>
      <c r="W96" s="272"/>
      <c r="X96" s="36"/>
      <c r="Y96" s="287"/>
      <c r="Z96" s="422"/>
      <c r="AA96" s="36"/>
      <c r="AB96" s="287"/>
      <c r="AC96" s="422"/>
      <c r="AD96" s="36"/>
      <c r="AE96" s="287"/>
      <c r="AF96" s="182"/>
      <c r="AG96" s="496"/>
      <c r="AH96" s="287"/>
      <c r="AI96" s="399"/>
      <c r="AJ96" s="496"/>
      <c r="AK96" s="287"/>
      <c r="AL96" s="399"/>
      <c r="AM96" s="496"/>
      <c r="AN96" s="287"/>
      <c r="AO96" s="422"/>
      <c r="AP96" s="36"/>
      <c r="AQ96" s="287"/>
      <c r="AR96" s="399"/>
      <c r="AS96" s="496"/>
      <c r="AT96" s="287"/>
      <c r="AU96" s="399"/>
      <c r="AV96" s="496"/>
      <c r="AW96" s="287"/>
      <c r="AX96" s="422"/>
      <c r="AY96" s="36"/>
      <c r="AZ96" s="287"/>
      <c r="BA96" s="422"/>
    </row>
    <row r="97" spans="1:53" ht="65.25" customHeight="1">
      <c r="A97" s="715" t="s">
        <v>235</v>
      </c>
      <c r="B97" s="96" t="s">
        <v>236</v>
      </c>
      <c r="C97" s="174"/>
      <c r="D97" s="103"/>
      <c r="E97" s="146"/>
      <c r="F97" s="633"/>
      <c r="G97" s="632"/>
      <c r="H97" s="289"/>
      <c r="I97" s="633"/>
      <c r="J97" s="632"/>
      <c r="K97" s="289"/>
      <c r="L97" s="633"/>
      <c r="M97" s="632"/>
      <c r="N97" s="289"/>
      <c r="O97" s="633"/>
      <c r="P97" s="632"/>
      <c r="Q97" s="289"/>
      <c r="R97" s="633"/>
      <c r="S97" s="632"/>
      <c r="T97" s="433"/>
      <c r="U97" s="720">
        <v>5</v>
      </c>
      <c r="V97" s="259" t="s">
        <v>74</v>
      </c>
      <c r="W97" s="433"/>
      <c r="X97" s="633"/>
      <c r="Y97" s="632"/>
      <c r="Z97" s="289"/>
      <c r="AA97" s="633"/>
      <c r="AB97" s="632"/>
      <c r="AC97" s="289"/>
      <c r="AD97" s="633"/>
      <c r="AE97" s="632"/>
      <c r="AF97" s="108"/>
      <c r="AG97" s="39">
        <v>5</v>
      </c>
      <c r="AH97" s="632" t="s">
        <v>74</v>
      </c>
      <c r="AI97" s="190"/>
      <c r="AJ97" s="39">
        <v>3</v>
      </c>
      <c r="AK97" s="632" t="s">
        <v>74</v>
      </c>
      <c r="AL97" s="190"/>
      <c r="AM97" s="703"/>
      <c r="AN97" s="632"/>
      <c r="AO97" s="289"/>
      <c r="AP97" s="633">
        <v>3</v>
      </c>
      <c r="AQ97" s="632" t="s">
        <v>74</v>
      </c>
      <c r="AR97" s="190"/>
      <c r="AS97" s="703"/>
      <c r="AT97" s="632"/>
      <c r="AU97" s="190"/>
      <c r="AV97" s="703">
        <v>3</v>
      </c>
      <c r="AW97" s="632" t="s">
        <v>74</v>
      </c>
      <c r="AX97" s="289"/>
      <c r="AY97" s="633">
        <v>5</v>
      </c>
      <c r="AZ97" s="632" t="s">
        <v>74</v>
      </c>
      <c r="BA97" s="289"/>
    </row>
    <row r="98" spans="1:53" ht="65.25" customHeight="1">
      <c r="A98" s="715" t="s">
        <v>237</v>
      </c>
      <c r="B98" s="96" t="s">
        <v>238</v>
      </c>
      <c r="C98" s="174"/>
      <c r="D98" s="103"/>
      <c r="E98" s="146"/>
      <c r="F98" s="633"/>
      <c r="G98" s="632"/>
      <c r="H98" s="289"/>
      <c r="I98" s="633"/>
      <c r="J98" s="632"/>
      <c r="K98" s="289"/>
      <c r="L98" s="633"/>
      <c r="M98" s="632"/>
      <c r="N98" s="289"/>
      <c r="O98" s="633"/>
      <c r="P98" s="632"/>
      <c r="Q98" s="289"/>
      <c r="R98" s="633"/>
      <c r="S98" s="632"/>
      <c r="T98" s="433"/>
      <c r="U98" s="720"/>
      <c r="V98" s="259"/>
      <c r="W98" s="433"/>
      <c r="X98" s="633"/>
      <c r="Y98" s="632"/>
      <c r="Z98" s="289"/>
      <c r="AA98" s="633"/>
      <c r="AB98" s="632"/>
      <c r="AC98" s="289"/>
      <c r="AD98" s="633"/>
      <c r="AE98" s="632"/>
      <c r="AF98" s="108"/>
      <c r="AG98" s="39">
        <v>5</v>
      </c>
      <c r="AH98" s="632" t="s">
        <v>74</v>
      </c>
      <c r="AI98" s="190"/>
      <c r="AJ98" s="39">
        <v>3</v>
      </c>
      <c r="AK98" s="632" t="s">
        <v>74</v>
      </c>
      <c r="AL98" s="190"/>
      <c r="AM98" s="703"/>
      <c r="AN98" s="632"/>
      <c r="AO98" s="289"/>
      <c r="AP98" s="633">
        <v>3</v>
      </c>
      <c r="AQ98" s="632" t="s">
        <v>74</v>
      </c>
      <c r="AR98" s="190"/>
      <c r="AS98" s="703"/>
      <c r="AT98" s="632"/>
      <c r="AU98" s="190"/>
      <c r="AV98" s="703">
        <v>3</v>
      </c>
      <c r="AW98" s="632" t="s">
        <v>74</v>
      </c>
      <c r="AX98" s="289"/>
      <c r="AY98" s="633">
        <v>5</v>
      </c>
      <c r="AZ98" s="632" t="s">
        <v>74</v>
      </c>
      <c r="BA98" s="289"/>
    </row>
    <row r="99" spans="1:53" ht="12">
      <c r="A99" s="68"/>
      <c r="B99" s="268" t="s">
        <v>239</v>
      </c>
      <c r="C99" s="560"/>
      <c r="D99" s="560"/>
      <c r="E99" s="528"/>
      <c r="F99" s="368"/>
      <c r="G99" s="163"/>
      <c r="H99" s="645"/>
      <c r="I99" s="368"/>
      <c r="J99" s="163"/>
      <c r="K99" s="645"/>
      <c r="L99" s="368"/>
      <c r="M99" s="163"/>
      <c r="N99" s="645"/>
      <c r="O99" s="368"/>
      <c r="P99" s="163"/>
      <c r="Q99" s="645"/>
      <c r="R99" s="368"/>
      <c r="S99" s="163"/>
      <c r="T99" s="69"/>
      <c r="U99" s="538"/>
      <c r="V99" s="236"/>
      <c r="W99" s="69"/>
      <c r="X99" s="368"/>
      <c r="Y99" s="163"/>
      <c r="Z99" s="645"/>
      <c r="AA99" s="368"/>
      <c r="AB99" s="163"/>
      <c r="AC99" s="645"/>
      <c r="AD99" s="368"/>
      <c r="AE99" s="163"/>
      <c r="AF99" s="395"/>
      <c r="AG99" s="444"/>
      <c r="AH99" s="163"/>
      <c r="AI99" s="394"/>
      <c r="AJ99" s="444"/>
      <c r="AK99" s="163"/>
      <c r="AL99" s="394"/>
      <c r="AM99" s="444"/>
      <c r="AN99" s="163"/>
      <c r="AO99" s="645"/>
      <c r="AP99" s="368"/>
      <c r="AQ99" s="163"/>
      <c r="AR99" s="394"/>
      <c r="AS99" s="444"/>
      <c r="AT99" s="163"/>
      <c r="AU99" s="394"/>
      <c r="AV99" s="444"/>
      <c r="AW99" s="163"/>
      <c r="AX99" s="645"/>
      <c r="AY99" s="368"/>
      <c r="AZ99" s="163"/>
      <c r="BA99" s="645"/>
    </row>
    <row r="100" spans="1:53" ht="12">
      <c r="A100" s="68"/>
      <c r="B100" s="467" t="s">
        <v>240</v>
      </c>
      <c r="C100" s="706"/>
      <c r="D100" s="706"/>
      <c r="E100" s="694"/>
      <c r="F100" s="198"/>
      <c r="G100" s="640"/>
      <c r="H100" s="211"/>
      <c r="I100" s="198"/>
      <c r="J100" s="640"/>
      <c r="K100" s="211"/>
      <c r="L100" s="198"/>
      <c r="M100" s="640"/>
      <c r="N100" s="211"/>
      <c r="O100" s="198"/>
      <c r="P100" s="640"/>
      <c r="Q100" s="211"/>
      <c r="R100" s="198"/>
      <c r="S100" s="640"/>
      <c r="T100" s="445"/>
      <c r="U100" s="153"/>
      <c r="V100" s="679"/>
      <c r="W100" s="445"/>
      <c r="X100" s="198"/>
      <c r="Y100" s="640"/>
      <c r="Z100" s="211"/>
      <c r="AA100" s="198"/>
      <c r="AB100" s="640"/>
      <c r="AC100" s="211"/>
      <c r="AD100" s="198"/>
      <c r="AE100" s="640"/>
      <c r="AF100" s="81"/>
      <c r="AG100" s="718"/>
      <c r="AH100" s="640"/>
      <c r="AI100" s="139"/>
      <c r="AJ100" s="718"/>
      <c r="AK100" s="640"/>
      <c r="AL100" s="139"/>
      <c r="AM100" s="718"/>
      <c r="AN100" s="640"/>
      <c r="AO100" s="211"/>
      <c r="AP100" s="198"/>
      <c r="AQ100" s="640"/>
      <c r="AR100" s="139"/>
      <c r="AS100" s="718"/>
      <c r="AT100" s="640"/>
      <c r="AU100" s="139"/>
      <c r="AV100" s="718"/>
      <c r="AW100" s="640"/>
      <c r="AX100" s="211"/>
      <c r="AY100" s="198"/>
      <c r="AZ100" s="640"/>
      <c r="BA100" s="211"/>
    </row>
    <row r="101" spans="1:53" ht="65.25" customHeight="1">
      <c r="A101" s="715" t="s">
        <v>241</v>
      </c>
      <c r="B101" s="96" t="s">
        <v>242</v>
      </c>
      <c r="C101" s="174">
        <v>2</v>
      </c>
      <c r="D101" s="103" t="s">
        <v>74</v>
      </c>
      <c r="E101" s="146"/>
      <c r="F101" s="633">
        <v>2</v>
      </c>
      <c r="G101" s="632" t="s">
        <v>74</v>
      </c>
      <c r="H101" s="289"/>
      <c r="I101" s="633"/>
      <c r="J101" s="632"/>
      <c r="K101" s="289"/>
      <c r="L101" s="633"/>
      <c r="M101" s="632"/>
      <c r="N101" s="289"/>
      <c r="O101" s="633"/>
      <c r="P101" s="632"/>
      <c r="Q101" s="289"/>
      <c r="R101" s="633">
        <v>2</v>
      </c>
      <c r="S101" s="632" t="s">
        <v>73</v>
      </c>
      <c r="T101" s="433"/>
      <c r="U101" s="720">
        <v>5</v>
      </c>
      <c r="V101" s="632" t="s">
        <v>74</v>
      </c>
      <c r="W101" s="433"/>
      <c r="X101" s="633">
        <v>3</v>
      </c>
      <c r="Y101" s="632" t="s">
        <v>73</v>
      </c>
      <c r="Z101" s="289"/>
      <c r="AA101" s="633"/>
      <c r="AB101" s="632"/>
      <c r="AC101" s="289"/>
      <c r="AD101" s="633"/>
      <c r="AE101" s="632"/>
      <c r="AF101" s="108"/>
      <c r="AG101" s="39">
        <v>5</v>
      </c>
      <c r="AH101" s="632" t="s">
        <v>74</v>
      </c>
      <c r="AI101" s="190"/>
      <c r="AJ101" s="39">
        <v>3</v>
      </c>
      <c r="AK101" s="632" t="s">
        <v>74</v>
      </c>
      <c r="AL101" s="190"/>
      <c r="AM101" s="703">
        <v>5</v>
      </c>
      <c r="AN101" s="632" t="s">
        <v>74</v>
      </c>
      <c r="AO101" s="289"/>
      <c r="AP101" s="633"/>
      <c r="AQ101" s="632"/>
      <c r="AR101" s="190"/>
      <c r="AS101" s="703">
        <v>3</v>
      </c>
      <c r="AT101" s="632" t="s">
        <v>74</v>
      </c>
      <c r="AU101" s="190"/>
      <c r="AV101" s="703">
        <v>3</v>
      </c>
      <c r="AW101" s="632" t="s">
        <v>74</v>
      </c>
      <c r="AX101" s="289"/>
      <c r="AY101" s="633">
        <v>5</v>
      </c>
      <c r="AZ101" s="632" t="s">
        <v>74</v>
      </c>
      <c r="BA101" s="289"/>
    </row>
    <row r="102" spans="1:53" ht="65.25" customHeight="1">
      <c r="A102" s="715" t="s">
        <v>243</v>
      </c>
      <c r="B102" s="672" t="s">
        <v>244</v>
      </c>
      <c r="C102" s="174">
        <v>4</v>
      </c>
      <c r="D102" s="103" t="s">
        <v>74</v>
      </c>
      <c r="E102" s="146"/>
      <c r="F102" s="633">
        <v>4</v>
      </c>
      <c r="G102" s="632" t="s">
        <v>74</v>
      </c>
      <c r="H102" s="146"/>
      <c r="I102" s="633">
        <v>3</v>
      </c>
      <c r="J102" s="632" t="s">
        <v>74</v>
      </c>
      <c r="K102" s="289"/>
      <c r="L102" s="633">
        <v>5</v>
      </c>
      <c r="M102" s="632" t="s">
        <v>74</v>
      </c>
      <c r="N102" s="289"/>
      <c r="O102" s="633" t="s">
        <v>74</v>
      </c>
      <c r="P102" s="632" t="s">
        <v>74</v>
      </c>
      <c r="Q102" s="289"/>
      <c r="R102" s="633">
        <v>2</v>
      </c>
      <c r="S102" s="632" t="s">
        <v>73</v>
      </c>
      <c r="T102" s="433"/>
      <c r="U102" s="720">
        <v>5</v>
      </c>
      <c r="V102" s="632" t="s">
        <v>74</v>
      </c>
      <c r="W102" s="433"/>
      <c r="X102" s="633">
        <v>3</v>
      </c>
      <c r="Y102" s="632" t="s">
        <v>73</v>
      </c>
      <c r="Z102" s="289"/>
      <c r="AA102" s="633">
        <v>2</v>
      </c>
      <c r="AB102" s="632" t="s">
        <v>73</v>
      </c>
      <c r="AC102" s="289"/>
      <c r="AD102" s="633"/>
      <c r="AE102" s="632"/>
      <c r="AF102" s="108"/>
      <c r="AG102" s="39">
        <v>5</v>
      </c>
      <c r="AH102" s="632" t="s">
        <v>74</v>
      </c>
      <c r="AI102" s="190"/>
      <c r="AJ102" s="39">
        <v>3</v>
      </c>
      <c r="AK102" s="632" t="s">
        <v>74</v>
      </c>
      <c r="AL102" s="190"/>
      <c r="AM102" s="703">
        <v>5</v>
      </c>
      <c r="AN102" s="632" t="s">
        <v>74</v>
      </c>
      <c r="AO102" s="289"/>
      <c r="AP102" s="633">
        <v>3</v>
      </c>
      <c r="AQ102" s="632" t="s">
        <v>74</v>
      </c>
      <c r="AR102" s="190"/>
      <c r="AS102" s="703">
        <v>3</v>
      </c>
      <c r="AT102" s="632" t="s">
        <v>74</v>
      </c>
      <c r="AU102" s="190"/>
      <c r="AV102" s="703">
        <v>3</v>
      </c>
      <c r="AW102" s="632" t="s">
        <v>74</v>
      </c>
      <c r="AX102" s="289"/>
      <c r="AY102" s="633">
        <v>5</v>
      </c>
      <c r="AZ102" s="632" t="s">
        <v>74</v>
      </c>
      <c r="BA102" s="289"/>
    </row>
    <row r="103" spans="1:53" ht="65.25" customHeight="1">
      <c r="A103" s="715" t="s">
        <v>245</v>
      </c>
      <c r="B103" s="672" t="s">
        <v>246</v>
      </c>
      <c r="C103" s="174">
        <v>1</v>
      </c>
      <c r="D103" s="103" t="s">
        <v>73</v>
      </c>
      <c r="E103" s="146"/>
      <c r="F103" s="633">
        <v>1</v>
      </c>
      <c r="G103" s="632" t="s">
        <v>73</v>
      </c>
      <c r="H103" s="289"/>
      <c r="I103" s="633"/>
      <c r="J103" s="632"/>
      <c r="K103" s="289"/>
      <c r="L103" s="633"/>
      <c r="M103" s="632"/>
      <c r="N103" s="289"/>
      <c r="O103" s="633"/>
      <c r="P103" s="632"/>
      <c r="Q103" s="289"/>
      <c r="R103" s="633">
        <v>3</v>
      </c>
      <c r="S103" s="632" t="s">
        <v>73</v>
      </c>
      <c r="T103" s="433"/>
      <c r="U103" s="720">
        <v>5</v>
      </c>
      <c r="V103" s="632" t="s">
        <v>74</v>
      </c>
      <c r="W103" s="433"/>
      <c r="X103" s="633">
        <v>5</v>
      </c>
      <c r="Y103" s="632" t="s">
        <v>74</v>
      </c>
      <c r="Z103" s="289"/>
      <c r="AA103" s="633">
        <v>2</v>
      </c>
      <c r="AB103" s="632" t="s">
        <v>73</v>
      </c>
      <c r="AC103" s="289"/>
      <c r="AD103" s="633"/>
      <c r="AE103" s="632"/>
      <c r="AF103" s="108"/>
      <c r="AG103" s="39">
        <v>5</v>
      </c>
      <c r="AH103" s="632" t="s">
        <v>74</v>
      </c>
      <c r="AI103" s="190"/>
      <c r="AJ103" s="39"/>
      <c r="AK103" s="632"/>
      <c r="AL103" s="190"/>
      <c r="AM103" s="703"/>
      <c r="AN103" s="632"/>
      <c r="AO103" s="289"/>
      <c r="AP103" s="633">
        <v>1</v>
      </c>
      <c r="AQ103" s="632" t="s">
        <v>73</v>
      </c>
      <c r="AR103" s="190"/>
      <c r="AS103" s="703"/>
      <c r="AT103" s="632"/>
      <c r="AU103" s="190"/>
      <c r="AV103" s="703"/>
      <c r="AW103" s="632"/>
      <c r="AX103" s="289"/>
      <c r="AY103" s="633"/>
      <c r="AZ103" s="632"/>
      <c r="BA103" s="289"/>
    </row>
    <row r="104" spans="1:53" ht="12">
      <c r="A104" s="68"/>
      <c r="B104" s="701" t="s">
        <v>247</v>
      </c>
      <c r="C104" s="291"/>
      <c r="D104" s="619"/>
      <c r="E104" s="568"/>
      <c r="F104" s="611"/>
      <c r="G104" s="78"/>
      <c r="H104" s="631"/>
      <c r="I104" s="611"/>
      <c r="J104" s="78"/>
      <c r="K104" s="631"/>
      <c r="L104" s="611"/>
      <c r="M104" s="78"/>
      <c r="N104" s="631"/>
      <c r="O104" s="611"/>
      <c r="P104" s="78"/>
      <c r="Q104" s="631"/>
      <c r="R104" s="611"/>
      <c r="S104" s="78"/>
      <c r="T104" s="490"/>
      <c r="U104" s="204"/>
      <c r="V104" s="78"/>
      <c r="W104" s="490"/>
      <c r="X104" s="611"/>
      <c r="Y104" s="78"/>
      <c r="Z104" s="631"/>
      <c r="AA104" s="611"/>
      <c r="AB104" s="78"/>
      <c r="AC104" s="631"/>
      <c r="AD104" s="611"/>
      <c r="AE104" s="78"/>
      <c r="AF104" s="30"/>
      <c r="AG104" s="282"/>
      <c r="AH104" s="78"/>
      <c r="AI104" s="242"/>
      <c r="AJ104" s="282"/>
      <c r="AK104" s="78"/>
      <c r="AL104" s="242"/>
      <c r="AM104" s="282"/>
      <c r="AN104" s="78"/>
      <c r="AO104" s="631"/>
      <c r="AP104" s="611"/>
      <c r="AQ104" s="78"/>
      <c r="AR104" s="242"/>
      <c r="AS104" s="282"/>
      <c r="AT104" s="78"/>
      <c r="AU104" s="242"/>
      <c r="AV104" s="282"/>
      <c r="AW104" s="78"/>
      <c r="AX104" s="631"/>
      <c r="AY104" s="611"/>
      <c r="AZ104" s="78"/>
      <c r="BA104" s="631"/>
    </row>
    <row r="105" spans="1:53" ht="12">
      <c r="A105" s="68"/>
      <c r="B105" s="414" t="s">
        <v>248</v>
      </c>
      <c r="C105" s="244"/>
      <c r="D105" s="607"/>
      <c r="E105" s="628"/>
      <c r="F105" s="261"/>
      <c r="G105" s="73"/>
      <c r="H105" s="172"/>
      <c r="I105" s="261"/>
      <c r="J105" s="73"/>
      <c r="K105" s="172"/>
      <c r="L105" s="261"/>
      <c r="M105" s="73"/>
      <c r="N105" s="172"/>
      <c r="O105" s="261"/>
      <c r="P105" s="73"/>
      <c r="Q105" s="172"/>
      <c r="R105" s="261"/>
      <c r="S105" s="73"/>
      <c r="T105" s="499"/>
      <c r="U105" s="288"/>
      <c r="V105" s="73"/>
      <c r="W105" s="499"/>
      <c r="X105" s="261"/>
      <c r="Y105" s="73"/>
      <c r="Z105" s="172"/>
      <c r="AA105" s="261"/>
      <c r="AB105" s="73"/>
      <c r="AC105" s="172"/>
      <c r="AD105" s="261"/>
      <c r="AE105" s="73"/>
      <c r="AF105" s="257"/>
      <c r="AG105" s="167"/>
      <c r="AH105" s="73"/>
      <c r="AI105" s="248"/>
      <c r="AJ105" s="167"/>
      <c r="AK105" s="73"/>
      <c r="AL105" s="248"/>
      <c r="AM105" s="167"/>
      <c r="AN105" s="73"/>
      <c r="AO105" s="172"/>
      <c r="AP105" s="261"/>
      <c r="AQ105" s="73"/>
      <c r="AR105" s="248"/>
      <c r="AS105" s="167"/>
      <c r="AT105" s="73"/>
      <c r="AU105" s="248"/>
      <c r="AV105" s="167"/>
      <c r="AW105" s="73"/>
      <c r="AX105" s="172"/>
      <c r="AY105" s="261"/>
      <c r="AZ105" s="73"/>
      <c r="BA105" s="172"/>
    </row>
    <row r="106" spans="1:53" ht="65.25" customHeight="1">
      <c r="A106" s="715" t="s">
        <v>249</v>
      </c>
      <c r="B106" s="96" t="s">
        <v>250</v>
      </c>
      <c r="C106" s="174"/>
      <c r="D106" s="103"/>
      <c r="E106" s="146"/>
      <c r="F106" s="633"/>
      <c r="G106" s="632"/>
      <c r="H106" s="289"/>
      <c r="I106" s="633"/>
      <c r="J106" s="632"/>
      <c r="K106" s="289"/>
      <c r="L106" s="633"/>
      <c r="M106" s="632"/>
      <c r="N106" s="289"/>
      <c r="O106" s="633"/>
      <c r="P106" s="632"/>
      <c r="Q106" s="289"/>
      <c r="R106" s="633"/>
      <c r="S106" s="632"/>
      <c r="T106" s="433"/>
      <c r="U106" s="720"/>
      <c r="V106" s="632"/>
      <c r="W106" s="433"/>
      <c r="X106" s="633"/>
      <c r="Y106" s="632"/>
      <c r="Z106" s="289"/>
      <c r="AA106" s="633"/>
      <c r="AB106" s="632"/>
      <c r="AC106" s="289"/>
      <c r="AD106" s="633"/>
      <c r="AE106" s="632"/>
      <c r="AF106" s="108"/>
      <c r="AG106" s="39">
        <v>5</v>
      </c>
      <c r="AH106" s="632" t="s">
        <v>74</v>
      </c>
      <c r="AI106" s="190"/>
      <c r="AJ106" s="39">
        <v>3</v>
      </c>
      <c r="AK106" s="632" t="s">
        <v>74</v>
      </c>
      <c r="AL106" s="190"/>
      <c r="AM106" s="703">
        <v>3</v>
      </c>
      <c r="AN106" s="632" t="s">
        <v>74</v>
      </c>
      <c r="AO106" s="289"/>
      <c r="AP106" s="633">
        <v>1</v>
      </c>
      <c r="AQ106" s="632" t="s">
        <v>73</v>
      </c>
      <c r="AR106" s="190"/>
      <c r="AS106" s="703"/>
      <c r="AT106" s="632"/>
      <c r="AU106" s="190"/>
      <c r="AV106" s="703"/>
      <c r="AW106" s="632"/>
      <c r="AX106" s="289"/>
      <c r="AY106" s="633">
        <v>5</v>
      </c>
      <c r="AZ106" s="632" t="s">
        <v>74</v>
      </c>
      <c r="BA106" s="289"/>
    </row>
    <row r="107" spans="1:53" ht="65.25" customHeight="1">
      <c r="A107" s="715" t="s">
        <v>251</v>
      </c>
      <c r="B107" s="96" t="s">
        <v>252</v>
      </c>
      <c r="C107" s="174">
        <v>4</v>
      </c>
      <c r="D107" s="103" t="s">
        <v>74</v>
      </c>
      <c r="E107" s="146"/>
      <c r="F107" s="633">
        <v>4</v>
      </c>
      <c r="G107" s="632" t="s">
        <v>74</v>
      </c>
      <c r="H107" s="146"/>
      <c r="I107" s="633"/>
      <c r="J107" s="632"/>
      <c r="K107" s="289"/>
      <c r="L107" s="633">
        <v>3</v>
      </c>
      <c r="M107" s="632" t="s">
        <v>73</v>
      </c>
      <c r="N107" s="289"/>
      <c r="O107" s="633"/>
      <c r="P107" s="632"/>
      <c r="Q107" s="289"/>
      <c r="R107" s="633">
        <v>3</v>
      </c>
      <c r="S107" s="632" t="s">
        <v>73</v>
      </c>
      <c r="T107" s="433"/>
      <c r="U107" s="720">
        <v>5</v>
      </c>
      <c r="V107" s="632" t="s">
        <v>74</v>
      </c>
      <c r="W107" s="433"/>
      <c r="X107" s="633"/>
      <c r="Y107" s="632"/>
      <c r="Z107" s="289"/>
      <c r="AA107" s="633">
        <v>1</v>
      </c>
      <c r="AB107" s="632" t="s">
        <v>73</v>
      </c>
      <c r="AC107" s="289"/>
      <c r="AD107" s="633"/>
      <c r="AE107" s="632"/>
      <c r="AF107" s="108"/>
      <c r="AG107" s="39">
        <v>5</v>
      </c>
      <c r="AH107" s="632" t="s">
        <v>74</v>
      </c>
      <c r="AI107" s="190"/>
      <c r="AJ107" s="39">
        <v>3</v>
      </c>
      <c r="AK107" s="632" t="s">
        <v>74</v>
      </c>
      <c r="AL107" s="190"/>
      <c r="AM107" s="703"/>
      <c r="AN107" s="632"/>
      <c r="AO107" s="289"/>
      <c r="AP107" s="633"/>
      <c r="AQ107" s="632"/>
      <c r="AR107" s="190"/>
      <c r="AS107" s="703"/>
      <c r="AT107" s="632"/>
      <c r="AU107" s="190"/>
      <c r="AV107" s="703"/>
      <c r="AW107" s="632"/>
      <c r="AX107" s="289"/>
      <c r="AY107" s="633">
        <v>5</v>
      </c>
      <c r="AZ107" s="632" t="s">
        <v>74</v>
      </c>
      <c r="BA107" s="289"/>
    </row>
    <row r="108" spans="1:53" ht="65.25" customHeight="1">
      <c r="A108" s="715" t="s">
        <v>254</v>
      </c>
      <c r="B108" s="672" t="s">
        <v>255</v>
      </c>
      <c r="C108" s="174"/>
      <c r="D108" s="103"/>
      <c r="E108" s="146"/>
      <c r="F108" s="633"/>
      <c r="G108" s="632"/>
      <c r="H108" s="289"/>
      <c r="I108" s="633"/>
      <c r="J108" s="632"/>
      <c r="K108" s="289"/>
      <c r="L108" s="633"/>
      <c r="M108" s="632"/>
      <c r="N108" s="289"/>
      <c r="O108" s="633"/>
      <c r="P108" s="632"/>
      <c r="Q108" s="289"/>
      <c r="R108" s="633"/>
      <c r="S108" s="632"/>
      <c r="T108" s="433"/>
      <c r="U108" s="720"/>
      <c r="V108" s="632"/>
      <c r="W108" s="433"/>
      <c r="X108" s="633"/>
      <c r="Y108" s="632"/>
      <c r="Z108" s="289"/>
      <c r="AA108" s="633"/>
      <c r="AB108" s="632"/>
      <c r="AC108" s="289"/>
      <c r="AD108" s="633"/>
      <c r="AE108" s="632"/>
      <c r="AF108" s="108"/>
      <c r="AG108" s="39">
        <v>4</v>
      </c>
      <c r="AH108" s="632" t="s">
        <v>74</v>
      </c>
      <c r="AI108" s="190"/>
      <c r="AJ108" s="39">
        <v>3</v>
      </c>
      <c r="AK108" s="632" t="s">
        <v>73</v>
      </c>
      <c r="AL108" s="190"/>
      <c r="AM108" s="703">
        <v>3</v>
      </c>
      <c r="AN108" s="632" t="s">
        <v>73</v>
      </c>
      <c r="AO108" s="289"/>
      <c r="AP108" s="633">
        <v>1</v>
      </c>
      <c r="AQ108" s="632" t="s">
        <v>73</v>
      </c>
      <c r="AR108" s="190"/>
      <c r="AS108" s="703"/>
      <c r="AT108" s="632"/>
      <c r="AU108" s="190"/>
      <c r="AV108" s="703"/>
      <c r="AW108" s="632"/>
      <c r="AX108" s="289"/>
      <c r="AY108" s="633">
        <v>5</v>
      </c>
      <c r="AZ108" s="632" t="s">
        <v>74</v>
      </c>
      <c r="BA108" s="289"/>
    </row>
    <row r="109" spans="1:53" ht="15">
      <c r="A109" s="68"/>
      <c r="B109" s="232"/>
      <c r="C109" s="291"/>
      <c r="D109" s="619"/>
      <c r="E109" s="568"/>
      <c r="F109" s="611"/>
      <c r="G109" s="78"/>
      <c r="H109" s="631"/>
      <c r="I109" s="611"/>
      <c r="J109" s="78"/>
      <c r="K109" s="631"/>
      <c r="L109" s="611"/>
      <c r="M109" s="78"/>
      <c r="N109" s="631"/>
      <c r="O109" s="611"/>
      <c r="P109" s="78"/>
      <c r="Q109" s="631"/>
      <c r="R109" s="611"/>
      <c r="S109" s="78"/>
      <c r="T109" s="490"/>
      <c r="U109" s="204"/>
      <c r="V109" s="78"/>
      <c r="W109" s="490"/>
      <c r="X109" s="611"/>
      <c r="Y109" s="78"/>
      <c r="Z109" s="631"/>
      <c r="AA109" s="611"/>
      <c r="AB109" s="78"/>
      <c r="AC109" s="631"/>
      <c r="AD109" s="611"/>
      <c r="AE109" s="78"/>
      <c r="AF109" s="30"/>
      <c r="AG109" s="282"/>
      <c r="AH109" s="78"/>
      <c r="AI109" s="242"/>
      <c r="AJ109" s="282"/>
      <c r="AK109" s="78"/>
      <c r="AL109" s="242"/>
      <c r="AM109" s="282"/>
      <c r="AN109" s="78"/>
      <c r="AO109" s="631"/>
      <c r="AP109" s="611"/>
      <c r="AQ109" s="78"/>
      <c r="AR109" s="242"/>
      <c r="AS109" s="282"/>
      <c r="AT109" s="78"/>
      <c r="AU109" s="242"/>
      <c r="AV109" s="282"/>
      <c r="AW109" s="78"/>
      <c r="AX109" s="631"/>
      <c r="AY109" s="611"/>
      <c r="AZ109" s="78"/>
      <c r="BA109" s="631"/>
    </row>
    <row r="110" spans="1:53" ht="13">
      <c r="A110" s="68"/>
      <c r="B110" s="239"/>
      <c r="C110" s="534"/>
      <c r="D110" s="165"/>
      <c r="E110" s="638"/>
      <c r="F110" s="441"/>
      <c r="G110" s="252"/>
      <c r="H110" s="519"/>
      <c r="I110" s="441"/>
      <c r="J110" s="252"/>
      <c r="K110" s="519"/>
      <c r="L110" s="441"/>
      <c r="M110" s="252"/>
      <c r="N110" s="519"/>
      <c r="O110" s="441"/>
      <c r="P110" s="252"/>
      <c r="Q110" s="519"/>
      <c r="R110" s="441"/>
      <c r="S110" s="252"/>
      <c r="T110" s="517"/>
      <c r="U110" s="592"/>
      <c r="V110" s="252"/>
      <c r="W110" s="517"/>
      <c r="X110" s="441"/>
      <c r="Y110" s="252"/>
      <c r="Z110" s="519"/>
      <c r="AA110" s="441"/>
      <c r="AB110" s="252"/>
      <c r="AC110" s="519"/>
      <c r="AD110" s="441"/>
      <c r="AE110" s="252"/>
      <c r="AF110" s="707"/>
      <c r="AG110" s="250"/>
      <c r="AH110" s="252"/>
      <c r="AI110" s="557"/>
      <c r="AJ110" s="250"/>
      <c r="AK110" s="252"/>
      <c r="AL110" s="557"/>
      <c r="AM110" s="250"/>
      <c r="AN110" s="252"/>
      <c r="AO110" s="519"/>
      <c r="AP110" s="441"/>
      <c r="AQ110" s="252"/>
      <c r="AR110" s="557"/>
      <c r="AS110" s="250"/>
      <c r="AT110" s="252"/>
      <c r="AU110" s="557"/>
      <c r="AV110" s="250"/>
      <c r="AW110" s="252"/>
      <c r="AX110" s="519"/>
      <c r="AY110" s="441"/>
      <c r="AZ110" s="252"/>
      <c r="BA110" s="519"/>
    </row>
    <row r="111" spans="1:53" ht="72">
      <c r="A111" s="715"/>
      <c r="B111" s="711" t="s">
        <v>256</v>
      </c>
      <c r="C111" s="174"/>
      <c r="D111" s="103"/>
      <c r="E111" s="146"/>
      <c r="F111" s="633"/>
      <c r="G111" s="632"/>
      <c r="H111" s="289"/>
      <c r="I111" s="633"/>
      <c r="J111" s="632"/>
      <c r="K111" s="289"/>
      <c r="L111" s="633"/>
      <c r="M111" s="632"/>
      <c r="N111" s="289"/>
      <c r="O111" s="633"/>
      <c r="P111" s="632"/>
      <c r="Q111" s="289"/>
      <c r="R111" s="633"/>
      <c r="S111" s="632"/>
      <c r="T111" s="433"/>
      <c r="U111" s="720"/>
      <c r="V111" s="632"/>
      <c r="W111" s="433"/>
      <c r="X111" s="633"/>
      <c r="Y111" s="632"/>
      <c r="Z111" s="289"/>
      <c r="AA111" s="633"/>
      <c r="AB111" s="632"/>
      <c r="AC111" s="289"/>
      <c r="AD111" s="633"/>
      <c r="AE111" s="632"/>
      <c r="AF111" s="108"/>
      <c r="AG111" s="703"/>
      <c r="AH111" s="632"/>
      <c r="AI111" s="190"/>
      <c r="AJ111" s="703"/>
      <c r="AK111" s="632"/>
      <c r="AL111" s="190"/>
      <c r="AM111" s="703"/>
      <c r="AN111" s="632"/>
      <c r="AO111" s="289"/>
      <c r="AP111" s="633"/>
      <c r="AQ111" s="632"/>
      <c r="AR111" s="190"/>
      <c r="AS111" s="703"/>
      <c r="AT111" s="632"/>
      <c r="AU111" s="190"/>
      <c r="AV111" s="703"/>
      <c r="AW111" s="632"/>
      <c r="AX111" s="289"/>
      <c r="AY111" s="633"/>
      <c r="AZ111" s="632"/>
      <c r="BA111" s="289"/>
    </row>
    <row r="112" spans="1:53" ht="12">
      <c r="A112" s="715"/>
      <c r="B112" s="600" t="s">
        <v>257</v>
      </c>
      <c r="C112" s="174"/>
      <c r="D112" s="103"/>
      <c r="E112" s="146"/>
      <c r="F112" s="633"/>
      <c r="G112" s="632"/>
      <c r="H112" s="289"/>
      <c r="I112" s="633"/>
      <c r="J112" s="632"/>
      <c r="K112" s="289"/>
      <c r="L112" s="633"/>
      <c r="M112" s="632"/>
      <c r="N112" s="289"/>
      <c r="O112" s="633"/>
      <c r="P112" s="632"/>
      <c r="Q112" s="289"/>
      <c r="R112" s="633"/>
      <c r="S112" s="632"/>
      <c r="T112" s="433"/>
      <c r="U112" s="720"/>
      <c r="V112" s="632"/>
      <c r="W112" s="433"/>
      <c r="X112" s="633"/>
      <c r="Y112" s="632"/>
      <c r="Z112" s="289"/>
      <c r="AA112" s="633"/>
      <c r="AB112" s="632"/>
      <c r="AC112" s="289"/>
      <c r="AD112" s="633"/>
      <c r="AE112" s="632"/>
      <c r="AF112" s="108"/>
      <c r="AG112" s="703"/>
      <c r="AH112" s="632"/>
      <c r="AI112" s="190"/>
      <c r="AJ112" s="703"/>
      <c r="AK112" s="632"/>
      <c r="AL112" s="190"/>
      <c r="AM112" s="703"/>
      <c r="AN112" s="632"/>
      <c r="AO112" s="289"/>
      <c r="AP112" s="633"/>
      <c r="AQ112" s="632"/>
      <c r="AR112" s="190"/>
      <c r="AS112" s="703"/>
      <c r="AT112" s="632"/>
      <c r="AU112" s="190"/>
      <c r="AV112" s="703"/>
      <c r="AW112" s="632"/>
      <c r="AX112" s="289"/>
      <c r="AY112" s="633"/>
      <c r="AZ112" s="632"/>
      <c r="BA112" s="289"/>
    </row>
    <row r="113" spans="1:53" ht="24">
      <c r="A113" s="68"/>
      <c r="B113" s="289" t="s">
        <v>258</v>
      </c>
      <c r="C113" s="491"/>
      <c r="D113" s="462"/>
      <c r="E113" s="29"/>
      <c r="F113" s="621"/>
      <c r="G113" s="296"/>
      <c r="H113" s="258"/>
      <c r="I113" s="621"/>
      <c r="J113" s="296"/>
      <c r="K113" s="258"/>
      <c r="L113" s="621"/>
      <c r="M113" s="296"/>
      <c r="N113" s="258"/>
      <c r="O113" s="621"/>
      <c r="P113" s="296"/>
      <c r="Q113" s="258"/>
      <c r="R113" s="621"/>
      <c r="S113" s="296"/>
      <c r="T113" s="677"/>
      <c r="U113" s="27"/>
      <c r="V113" s="296"/>
      <c r="W113" s="677"/>
      <c r="X113" s="621"/>
      <c r="Y113" s="296"/>
      <c r="Z113" s="258"/>
      <c r="AA113" s="621"/>
      <c r="AB113" s="296"/>
      <c r="AC113" s="258"/>
      <c r="AD113" s="621"/>
      <c r="AE113" s="296"/>
      <c r="AF113" s="21"/>
      <c r="AG113" s="4"/>
      <c r="AH113" s="296"/>
      <c r="AI113" s="26"/>
      <c r="AJ113" s="703"/>
      <c r="AK113" s="632"/>
      <c r="AL113" s="190"/>
      <c r="AM113" s="703"/>
      <c r="AN113" s="632"/>
      <c r="AO113" s="289"/>
      <c r="AP113" s="633"/>
      <c r="AQ113" s="632"/>
      <c r="AR113" s="190"/>
      <c r="AS113" s="703"/>
      <c r="AT113" s="632"/>
      <c r="AU113" s="190"/>
      <c r="AV113" s="703"/>
      <c r="AW113" s="632"/>
      <c r="AX113" s="289"/>
      <c r="AY113" s="633"/>
      <c r="AZ113" s="632"/>
      <c r="BA113" s="289"/>
    </row>
  </sheetData>
  <mergeCells count="21">
    <mergeCell ref="C3:Q3"/>
    <mergeCell ref="R3:AI3"/>
    <mergeCell ref="AJ3:AL3"/>
    <mergeCell ref="AM3:BA3"/>
    <mergeCell ref="C5:E5"/>
    <mergeCell ref="F5:H5"/>
    <mergeCell ref="I5:K5"/>
    <mergeCell ref="L5:N5"/>
    <mergeCell ref="O5:Q5"/>
    <mergeCell ref="R5:T5"/>
    <mergeCell ref="U5:W5"/>
    <mergeCell ref="X5:Z5"/>
    <mergeCell ref="AA5:AC5"/>
    <mergeCell ref="AD5:AF5"/>
    <mergeCell ref="AG5:AI5"/>
    <mergeCell ref="AJ5:AL5"/>
    <mergeCell ref="AM5:AO5"/>
    <mergeCell ref="AP5:AR5"/>
    <mergeCell ref="AS5:AU5"/>
    <mergeCell ref="AV5:AX5"/>
    <mergeCell ref="AY5:BA5"/>
  </mergeCell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113"/>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17.1640625" defaultRowHeight="12.75" customHeight="1" x14ac:dyDescent="0"/>
  <cols>
    <col min="1" max="1" width="10.5" customWidth="1"/>
    <col min="2" max="2" width="45.5" customWidth="1"/>
    <col min="3" max="3" width="3.83203125" customWidth="1"/>
    <col min="4" max="68" width="3.1640625" customWidth="1"/>
    <col min="69" max="69" width="5.5" customWidth="1"/>
    <col min="70" max="70" width="8.1640625" customWidth="1"/>
  </cols>
  <sheetData>
    <row r="1" spans="1:71" ht="5.25"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475"/>
      <c r="AJ1" s="367"/>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475"/>
      <c r="BQ1" s="233"/>
      <c r="BR1" s="68"/>
    </row>
    <row r="2" spans="1:71" ht="5.25" customHeight="1">
      <c r="A2" s="68"/>
      <c r="B2" s="463"/>
      <c r="C2" s="68">
        <f t="shared" ref="C2:AH2" si="0">COUNTA(C8:C108)</f>
        <v>22</v>
      </c>
      <c r="D2" s="463">
        <f t="shared" si="0"/>
        <v>22</v>
      </c>
      <c r="E2" s="463">
        <f t="shared" si="0"/>
        <v>0</v>
      </c>
      <c r="F2" s="463">
        <f t="shared" si="0"/>
        <v>15</v>
      </c>
      <c r="G2" s="463">
        <f t="shared" si="0"/>
        <v>15</v>
      </c>
      <c r="H2" s="463">
        <f t="shared" si="0"/>
        <v>0</v>
      </c>
      <c r="I2" s="463">
        <f t="shared" si="0"/>
        <v>28</v>
      </c>
      <c r="J2" s="463">
        <f t="shared" si="0"/>
        <v>28</v>
      </c>
      <c r="K2" s="463">
        <f t="shared" si="0"/>
        <v>0</v>
      </c>
      <c r="L2" s="463">
        <f t="shared" si="0"/>
        <v>37</v>
      </c>
      <c r="M2" s="463">
        <f t="shared" si="0"/>
        <v>37</v>
      </c>
      <c r="N2" s="463">
        <f t="shared" si="0"/>
        <v>0</v>
      </c>
      <c r="O2" s="463">
        <f t="shared" si="0"/>
        <v>23</v>
      </c>
      <c r="P2" s="463">
        <f t="shared" si="0"/>
        <v>23</v>
      </c>
      <c r="Q2" s="463">
        <f t="shared" si="0"/>
        <v>0</v>
      </c>
      <c r="R2" s="463">
        <f t="shared" si="0"/>
        <v>47</v>
      </c>
      <c r="S2" s="463">
        <f t="shared" si="0"/>
        <v>47</v>
      </c>
      <c r="T2" s="463">
        <f t="shared" si="0"/>
        <v>0</v>
      </c>
      <c r="U2" s="463">
        <f t="shared" si="0"/>
        <v>24</v>
      </c>
      <c r="V2" s="463">
        <f t="shared" si="0"/>
        <v>24</v>
      </c>
      <c r="W2" s="463">
        <f t="shared" si="0"/>
        <v>0</v>
      </c>
      <c r="X2" s="463">
        <f t="shared" si="0"/>
        <v>51</v>
      </c>
      <c r="Y2" s="463">
        <f t="shared" si="0"/>
        <v>51</v>
      </c>
      <c r="Z2" s="463">
        <f t="shared" si="0"/>
        <v>0</v>
      </c>
      <c r="AA2" s="463">
        <f t="shared" si="0"/>
        <v>55</v>
      </c>
      <c r="AB2" s="463">
        <f t="shared" si="0"/>
        <v>55</v>
      </c>
      <c r="AC2" s="463">
        <f t="shared" si="0"/>
        <v>0</v>
      </c>
      <c r="AD2" s="463">
        <f t="shared" si="0"/>
        <v>21</v>
      </c>
      <c r="AE2" s="463">
        <f t="shared" si="0"/>
        <v>21</v>
      </c>
      <c r="AF2" s="463">
        <f t="shared" si="0"/>
        <v>0</v>
      </c>
      <c r="AG2" s="463">
        <f t="shared" si="0"/>
        <v>78</v>
      </c>
      <c r="AH2" s="463">
        <f t="shared" si="0"/>
        <v>78</v>
      </c>
      <c r="AI2" s="463">
        <f t="shared" ref="AI2:BP2" si="1">COUNTA(AI8:AI108)</f>
        <v>0</v>
      </c>
      <c r="AJ2" s="463">
        <f t="shared" si="1"/>
        <v>37</v>
      </c>
      <c r="AK2" s="463">
        <f t="shared" si="1"/>
        <v>36</v>
      </c>
      <c r="AL2" s="463">
        <f t="shared" si="1"/>
        <v>0</v>
      </c>
      <c r="AM2" s="463">
        <f t="shared" si="1"/>
        <v>50</v>
      </c>
      <c r="AN2" s="463">
        <f t="shared" si="1"/>
        <v>50</v>
      </c>
      <c r="AO2" s="463">
        <f t="shared" si="1"/>
        <v>0</v>
      </c>
      <c r="AP2" s="463">
        <f t="shared" si="1"/>
        <v>26</v>
      </c>
      <c r="AQ2" s="463">
        <f t="shared" si="1"/>
        <v>26</v>
      </c>
      <c r="AR2" s="463">
        <f t="shared" si="1"/>
        <v>0</v>
      </c>
      <c r="AS2" s="463">
        <f t="shared" si="1"/>
        <v>57</v>
      </c>
      <c r="AT2" s="463">
        <f t="shared" si="1"/>
        <v>57</v>
      </c>
      <c r="AU2" s="463">
        <f t="shared" si="1"/>
        <v>0</v>
      </c>
      <c r="AV2" s="463">
        <f t="shared" si="1"/>
        <v>75</v>
      </c>
      <c r="AW2" s="463">
        <f t="shared" si="1"/>
        <v>75</v>
      </c>
      <c r="AX2" s="463">
        <f t="shared" si="1"/>
        <v>0</v>
      </c>
      <c r="AY2" s="463">
        <f t="shared" si="1"/>
        <v>21</v>
      </c>
      <c r="AZ2" s="463">
        <f t="shared" si="1"/>
        <v>21</v>
      </c>
      <c r="BA2" s="463">
        <f t="shared" si="1"/>
        <v>0</v>
      </c>
      <c r="BB2" s="463">
        <f t="shared" si="1"/>
        <v>10</v>
      </c>
      <c r="BC2" s="463">
        <f t="shared" si="1"/>
        <v>10</v>
      </c>
      <c r="BD2" s="463">
        <f t="shared" si="1"/>
        <v>0</v>
      </c>
      <c r="BE2" s="463">
        <f t="shared" si="1"/>
        <v>16</v>
      </c>
      <c r="BF2" s="463">
        <f t="shared" si="1"/>
        <v>16</v>
      </c>
      <c r="BG2" s="463">
        <f t="shared" si="1"/>
        <v>0</v>
      </c>
      <c r="BH2" s="463">
        <f t="shared" si="1"/>
        <v>46</v>
      </c>
      <c r="BI2" s="463">
        <f t="shared" si="1"/>
        <v>46</v>
      </c>
      <c r="BJ2" s="463">
        <f t="shared" si="1"/>
        <v>0</v>
      </c>
      <c r="BK2" s="463">
        <f t="shared" si="1"/>
        <v>30</v>
      </c>
      <c r="BL2" s="463">
        <f t="shared" si="1"/>
        <v>30</v>
      </c>
      <c r="BM2" s="463">
        <f t="shared" si="1"/>
        <v>0</v>
      </c>
      <c r="BN2" s="463">
        <f t="shared" si="1"/>
        <v>64</v>
      </c>
      <c r="BO2" s="463">
        <f t="shared" si="1"/>
        <v>64</v>
      </c>
      <c r="BP2" s="6">
        <f t="shared" si="1"/>
        <v>0</v>
      </c>
      <c r="BQ2" s="554"/>
      <c r="BR2" s="463"/>
    </row>
    <row r="3" spans="1:71" ht="70.5" customHeight="1">
      <c r="A3" s="68"/>
      <c r="B3" s="16" t="s">
        <v>340</v>
      </c>
      <c r="C3" s="780" t="s">
        <v>2</v>
      </c>
      <c r="D3" s="781"/>
      <c r="E3" s="782"/>
      <c r="F3" s="782"/>
      <c r="G3" s="782"/>
      <c r="H3" s="782"/>
      <c r="I3" s="782"/>
      <c r="J3" s="782"/>
      <c r="K3" s="782"/>
      <c r="L3" s="782"/>
      <c r="M3" s="782"/>
      <c r="N3" s="782"/>
      <c r="O3" s="782"/>
      <c r="P3" s="782"/>
      <c r="Q3" s="783"/>
      <c r="R3" s="784" t="s">
        <v>3</v>
      </c>
      <c r="S3" s="785"/>
      <c r="T3" s="785"/>
      <c r="U3" s="785"/>
      <c r="V3" s="786"/>
      <c r="W3" s="785"/>
      <c r="X3" s="785"/>
      <c r="Y3" s="785"/>
      <c r="Z3" s="785"/>
      <c r="AA3" s="785"/>
      <c r="AB3" s="785"/>
      <c r="AC3" s="785"/>
      <c r="AD3" s="785"/>
      <c r="AE3" s="785"/>
      <c r="AF3" s="785"/>
      <c r="AG3" s="785"/>
      <c r="AH3" s="785"/>
      <c r="AI3" s="787"/>
      <c r="AJ3" s="791" t="s">
        <v>5</v>
      </c>
      <c r="AK3" s="792"/>
      <c r="AL3" s="792"/>
      <c r="AM3" s="792"/>
      <c r="AN3" s="792"/>
      <c r="AO3" s="792"/>
      <c r="AP3" s="792"/>
      <c r="AQ3" s="792"/>
      <c r="AR3" s="792"/>
      <c r="AS3" s="792"/>
      <c r="AT3" s="792"/>
      <c r="AU3" s="792"/>
      <c r="AV3" s="792"/>
      <c r="AW3" s="792"/>
      <c r="AX3" s="792"/>
      <c r="AY3" s="793" t="s">
        <v>6</v>
      </c>
      <c r="AZ3" s="794"/>
      <c r="BA3" s="795"/>
      <c r="BB3" s="795"/>
      <c r="BC3" s="795"/>
      <c r="BD3" s="795"/>
      <c r="BE3" s="795"/>
      <c r="BF3" s="795"/>
      <c r="BG3" s="795"/>
      <c r="BH3" s="795"/>
      <c r="BI3" s="795"/>
      <c r="BJ3" s="795"/>
      <c r="BK3" s="795"/>
      <c r="BL3" s="795"/>
      <c r="BM3" s="795"/>
      <c r="BN3" s="796" t="s">
        <v>7</v>
      </c>
      <c r="BO3" s="796"/>
      <c r="BP3" s="821"/>
      <c r="BQ3" s="238"/>
      <c r="BR3" s="280"/>
    </row>
    <row r="4" spans="1:71" ht="13.5" customHeight="1">
      <c r="A4" s="68"/>
      <c r="B4" s="632"/>
      <c r="C4" s="427">
        <v>1</v>
      </c>
      <c r="D4" s="427"/>
      <c r="E4" s="427"/>
      <c r="F4" s="427">
        <v>1</v>
      </c>
      <c r="G4" s="427"/>
      <c r="H4" s="427"/>
      <c r="I4" s="427">
        <v>1</v>
      </c>
      <c r="J4" s="427"/>
      <c r="K4" s="427"/>
      <c r="L4" s="427">
        <v>1</v>
      </c>
      <c r="M4" s="427"/>
      <c r="N4" s="427"/>
      <c r="O4" s="427">
        <v>1</v>
      </c>
      <c r="P4" s="427"/>
      <c r="Q4" s="427"/>
      <c r="R4" s="506">
        <v>1</v>
      </c>
      <c r="S4" s="506"/>
      <c r="T4" s="506"/>
      <c r="U4" s="506">
        <v>1</v>
      </c>
      <c r="V4" s="506"/>
      <c r="W4" s="506"/>
      <c r="X4" s="506">
        <v>1</v>
      </c>
      <c r="Y4" s="506"/>
      <c r="Z4" s="506"/>
      <c r="AA4" s="506">
        <v>1</v>
      </c>
      <c r="AB4" s="506"/>
      <c r="AC4" s="506"/>
      <c r="AD4" s="506">
        <v>1</v>
      </c>
      <c r="AE4" s="506"/>
      <c r="AF4" s="506"/>
      <c r="AG4" s="506">
        <v>1</v>
      </c>
      <c r="AH4" s="506"/>
      <c r="AI4" s="83"/>
      <c r="AJ4" s="341">
        <v>1</v>
      </c>
      <c r="AK4" s="405"/>
      <c r="AL4" s="405"/>
      <c r="AM4" s="342">
        <v>1</v>
      </c>
      <c r="AN4" s="342"/>
      <c r="AO4" s="342"/>
      <c r="AP4" s="342">
        <v>1</v>
      </c>
      <c r="AQ4" s="342"/>
      <c r="AR4" s="342"/>
      <c r="AS4" s="342">
        <v>1</v>
      </c>
      <c r="AT4" s="342"/>
      <c r="AU4" s="342"/>
      <c r="AV4" s="207">
        <v>1</v>
      </c>
      <c r="AW4" s="207"/>
      <c r="AX4" s="207"/>
      <c r="AY4" s="543">
        <v>1</v>
      </c>
      <c r="AZ4" s="543"/>
      <c r="BA4" s="543"/>
      <c r="BB4" s="543">
        <v>1</v>
      </c>
      <c r="BC4" s="543"/>
      <c r="BD4" s="543"/>
      <c r="BE4" s="543">
        <v>1</v>
      </c>
      <c r="BF4" s="543"/>
      <c r="BG4" s="543"/>
      <c r="BH4" s="543">
        <v>1</v>
      </c>
      <c r="BI4" s="543"/>
      <c r="BJ4" s="543"/>
      <c r="BK4" s="543">
        <v>1</v>
      </c>
      <c r="BL4" s="543"/>
      <c r="BM4" s="543"/>
      <c r="BN4" s="8">
        <v>1</v>
      </c>
      <c r="BO4" s="8"/>
      <c r="BP4" s="352"/>
      <c r="BQ4" s="233"/>
      <c r="BR4" s="68"/>
    </row>
    <row r="5" spans="1:71" ht="25.5" customHeight="1">
      <c r="A5" s="630" t="s">
        <v>13</v>
      </c>
      <c r="B5" s="400" t="s">
        <v>339</v>
      </c>
      <c r="C5" s="769" t="s">
        <v>15</v>
      </c>
      <c r="D5" s="770"/>
      <c r="E5" s="771"/>
      <c r="F5" s="769" t="s">
        <v>16</v>
      </c>
      <c r="G5" s="770"/>
      <c r="H5" s="771"/>
      <c r="I5" s="769" t="s">
        <v>17</v>
      </c>
      <c r="J5" s="770"/>
      <c r="K5" s="771"/>
      <c r="L5" s="769" t="s">
        <v>18</v>
      </c>
      <c r="M5" s="770"/>
      <c r="N5" s="771"/>
      <c r="O5" s="769" t="s">
        <v>19</v>
      </c>
      <c r="P5" s="770"/>
      <c r="Q5" s="771"/>
      <c r="R5" s="769" t="s">
        <v>20</v>
      </c>
      <c r="S5" s="770"/>
      <c r="T5" s="771"/>
      <c r="U5" s="769" t="s">
        <v>21</v>
      </c>
      <c r="V5" s="772"/>
      <c r="W5" s="771"/>
      <c r="X5" s="769" t="s">
        <v>22</v>
      </c>
      <c r="Y5" s="770"/>
      <c r="Z5" s="771"/>
      <c r="AA5" s="769" t="s">
        <v>23</v>
      </c>
      <c r="AB5" s="770"/>
      <c r="AC5" s="771"/>
      <c r="AD5" s="773" t="s">
        <v>24</v>
      </c>
      <c r="AE5" s="774"/>
      <c r="AF5" s="775"/>
      <c r="AG5" s="762" t="s">
        <v>25</v>
      </c>
      <c r="AH5" s="763"/>
      <c r="AI5" s="764"/>
      <c r="AJ5" s="760" t="s">
        <v>27</v>
      </c>
      <c r="AK5" s="758"/>
      <c r="AL5" s="761"/>
      <c r="AM5" s="768" t="s">
        <v>28</v>
      </c>
      <c r="AN5" s="758"/>
      <c r="AO5" s="759"/>
      <c r="AP5" s="757" t="s">
        <v>29</v>
      </c>
      <c r="AQ5" s="758"/>
      <c r="AR5" s="759"/>
      <c r="AS5" s="757" t="s">
        <v>30</v>
      </c>
      <c r="AT5" s="758"/>
      <c r="AU5" s="759"/>
      <c r="AV5" s="760" t="s">
        <v>31</v>
      </c>
      <c r="AW5" s="758"/>
      <c r="AX5" s="761"/>
      <c r="AY5" s="752" t="s">
        <v>32</v>
      </c>
      <c r="AZ5" s="736"/>
      <c r="BA5" s="737"/>
      <c r="BB5" s="752" t="s">
        <v>33</v>
      </c>
      <c r="BC5" s="736"/>
      <c r="BD5" s="737"/>
      <c r="BE5" s="752" t="s">
        <v>34</v>
      </c>
      <c r="BF5" s="736"/>
      <c r="BG5" s="737"/>
      <c r="BH5" s="752" t="s">
        <v>35</v>
      </c>
      <c r="BI5" s="736"/>
      <c r="BJ5" s="737"/>
      <c r="BK5" s="752" t="s">
        <v>341</v>
      </c>
      <c r="BL5" s="736"/>
      <c r="BM5" s="737"/>
      <c r="BN5" s="753" t="s">
        <v>37</v>
      </c>
      <c r="BO5" s="754"/>
      <c r="BP5" s="755"/>
      <c r="BQ5" s="116" t="s">
        <v>68</v>
      </c>
      <c r="BR5" s="170"/>
    </row>
    <row r="6" spans="1:71" ht="17.25" customHeight="1">
      <c r="A6" s="630"/>
      <c r="B6" s="409" t="s">
        <v>69</v>
      </c>
      <c r="C6" s="121"/>
      <c r="D6" s="382"/>
      <c r="E6" s="67"/>
      <c r="F6" s="54"/>
      <c r="G6" s="413"/>
      <c r="H6" s="151"/>
      <c r="I6" s="54"/>
      <c r="J6" s="413"/>
      <c r="K6" s="151"/>
      <c r="L6" s="54"/>
      <c r="M6" s="413"/>
      <c r="N6" s="151"/>
      <c r="O6" s="54"/>
      <c r="P6" s="413"/>
      <c r="Q6" s="151"/>
      <c r="R6" s="54"/>
      <c r="S6" s="413"/>
      <c r="T6" s="145"/>
      <c r="U6" s="209"/>
      <c r="V6" s="327"/>
      <c r="W6" s="145"/>
      <c r="X6" s="54"/>
      <c r="Y6" s="413"/>
      <c r="Z6" s="151"/>
      <c r="AA6" s="54"/>
      <c r="AB6" s="413"/>
      <c r="AC6" s="151"/>
      <c r="AD6" s="278"/>
      <c r="AE6" s="596"/>
      <c r="AF6" s="230"/>
      <c r="AG6" s="714"/>
      <c r="AH6" s="596"/>
      <c r="AI6" s="654"/>
      <c r="AJ6" s="131"/>
      <c r="AK6" s="413"/>
      <c r="AL6" s="151"/>
      <c r="AM6" s="54"/>
      <c r="AN6" s="413"/>
      <c r="AO6" s="15"/>
      <c r="AP6" s="131"/>
      <c r="AQ6" s="413"/>
      <c r="AR6" s="15"/>
      <c r="AS6" s="131"/>
      <c r="AT6" s="413"/>
      <c r="AU6" s="151"/>
      <c r="AV6" s="54"/>
      <c r="AW6" s="413"/>
      <c r="AX6" s="151"/>
      <c r="AY6" s="54"/>
      <c r="AZ6" s="413"/>
      <c r="BA6" s="151"/>
      <c r="BB6" s="54"/>
      <c r="BC6" s="413"/>
      <c r="BD6" s="151"/>
      <c r="BE6" s="54"/>
      <c r="BF6" s="413"/>
      <c r="BG6" s="151"/>
      <c r="BH6" s="54"/>
      <c r="BI6" s="413"/>
      <c r="BJ6" s="151"/>
      <c r="BK6" s="54"/>
      <c r="BL6" s="413"/>
      <c r="BM6" s="151"/>
      <c r="BN6" s="54"/>
      <c r="BO6" s="413"/>
      <c r="BP6" s="151"/>
      <c r="BQ6" s="498"/>
      <c r="BR6" s="280"/>
    </row>
    <row r="7" spans="1:71" ht="29.25" customHeight="1">
      <c r="A7" s="306"/>
      <c r="B7" s="418" t="s">
        <v>70</v>
      </c>
      <c r="C7" s="709"/>
      <c r="D7" s="240"/>
      <c r="E7" s="698"/>
      <c r="F7" s="483"/>
      <c r="G7" s="22"/>
      <c r="H7" s="623"/>
      <c r="I7" s="483"/>
      <c r="J7" s="22"/>
      <c r="K7" s="623"/>
      <c r="L7" s="483"/>
      <c r="M7" s="22"/>
      <c r="N7" s="623"/>
      <c r="O7" s="483"/>
      <c r="P7" s="22"/>
      <c r="Q7" s="623"/>
      <c r="R7" s="483"/>
      <c r="S7" s="22"/>
      <c r="T7" s="423"/>
      <c r="U7" s="379"/>
      <c r="V7" s="186"/>
      <c r="W7" s="423"/>
      <c r="X7" s="483"/>
      <c r="Y7" s="22"/>
      <c r="Z7" s="623"/>
      <c r="AA7" s="483"/>
      <c r="AB7" s="22"/>
      <c r="AC7" s="623"/>
      <c r="AD7" s="483"/>
      <c r="AE7" s="22"/>
      <c r="AF7" s="302"/>
      <c r="AG7" s="639"/>
      <c r="AH7" s="22"/>
      <c r="AI7" s="201"/>
      <c r="AJ7" s="639"/>
      <c r="AK7" s="22"/>
      <c r="AL7" s="623"/>
      <c r="AM7" s="483"/>
      <c r="AN7" s="22"/>
      <c r="AO7" s="201"/>
      <c r="AP7" s="639"/>
      <c r="AQ7" s="22"/>
      <c r="AR7" s="201"/>
      <c r="AS7" s="639"/>
      <c r="AT7" s="22"/>
      <c r="AU7" s="623"/>
      <c r="AV7" s="483"/>
      <c r="AW7" s="22"/>
      <c r="AX7" s="623"/>
      <c r="AY7" s="483"/>
      <c r="AZ7" s="22"/>
      <c r="BA7" s="623"/>
      <c r="BB7" s="483"/>
      <c r="BC7" s="22"/>
      <c r="BD7" s="623"/>
      <c r="BE7" s="483"/>
      <c r="BF7" s="22"/>
      <c r="BG7" s="623"/>
      <c r="BH7" s="483"/>
      <c r="BI7" s="22"/>
      <c r="BJ7" s="623"/>
      <c r="BK7" s="483"/>
      <c r="BL7" s="22"/>
      <c r="BM7" s="623"/>
      <c r="BN7" s="483"/>
      <c r="BO7" s="22"/>
      <c r="BP7" s="623"/>
      <c r="BQ7" s="183"/>
      <c r="BR7" s="598"/>
    </row>
    <row r="8" spans="1:71" ht="65.25" customHeight="1">
      <c r="A8" s="482" t="s">
        <v>71</v>
      </c>
      <c r="B8" s="293" t="s">
        <v>72</v>
      </c>
      <c r="C8" s="608">
        <v>1</v>
      </c>
      <c r="D8" s="616" t="s">
        <v>73</v>
      </c>
      <c r="E8" s="263"/>
      <c r="F8" s="722"/>
      <c r="G8" s="584"/>
      <c r="H8" s="421"/>
      <c r="I8" s="722">
        <v>1</v>
      </c>
      <c r="J8" s="584" t="s">
        <v>73</v>
      </c>
      <c r="K8" s="421"/>
      <c r="L8" s="722"/>
      <c r="M8" s="584"/>
      <c r="N8" s="421"/>
      <c r="O8" s="722"/>
      <c r="P8" s="584"/>
      <c r="Q8" s="421"/>
      <c r="R8" s="722">
        <v>1</v>
      </c>
      <c r="S8" s="584" t="s">
        <v>73</v>
      </c>
      <c r="T8" s="141"/>
      <c r="U8" s="274"/>
      <c r="V8" s="584"/>
      <c r="W8" s="141"/>
      <c r="X8" s="722"/>
      <c r="Y8" s="584"/>
      <c r="Z8" s="421"/>
      <c r="AA8" s="722">
        <v>1</v>
      </c>
      <c r="AB8" s="584" t="s">
        <v>73</v>
      </c>
      <c r="AC8" s="421"/>
      <c r="AD8" s="722"/>
      <c r="AE8" s="584"/>
      <c r="AF8" s="88"/>
      <c r="AG8" s="432">
        <v>5</v>
      </c>
      <c r="AH8" s="584" t="s">
        <v>74</v>
      </c>
      <c r="AI8" s="214"/>
      <c r="AJ8" s="666">
        <v>3</v>
      </c>
      <c r="AK8" s="584" t="s">
        <v>74</v>
      </c>
      <c r="AL8" s="421"/>
      <c r="AM8" s="722"/>
      <c r="AN8" s="584"/>
      <c r="AO8" s="214"/>
      <c r="AP8" s="666"/>
      <c r="AQ8" s="584"/>
      <c r="AR8" s="214"/>
      <c r="AS8" s="666"/>
      <c r="AT8" s="584"/>
      <c r="AU8" s="421"/>
      <c r="AV8" s="722">
        <v>5</v>
      </c>
      <c r="AW8" s="584" t="s">
        <v>74</v>
      </c>
      <c r="AX8" s="421"/>
      <c r="AY8" s="722"/>
      <c r="AZ8" s="584"/>
      <c r="BA8" s="421"/>
      <c r="BB8" s="722"/>
      <c r="BC8" s="584"/>
      <c r="BD8" s="421"/>
      <c r="BE8" s="722"/>
      <c r="BF8" s="584"/>
      <c r="BG8" s="421"/>
      <c r="BH8" s="722">
        <v>1</v>
      </c>
      <c r="BI8" s="584" t="s">
        <v>74</v>
      </c>
      <c r="BJ8" s="421"/>
      <c r="BK8" s="722"/>
      <c r="BL8" s="584"/>
      <c r="BM8" s="421"/>
      <c r="BN8" s="722">
        <v>3</v>
      </c>
      <c r="BO8" s="584" t="s">
        <v>73</v>
      </c>
      <c r="BP8" s="421"/>
      <c r="BQ8" s="576"/>
      <c r="BR8" s="164"/>
    </row>
    <row r="9" spans="1:71" ht="59.25" customHeight="1">
      <c r="A9" s="715" t="s">
        <v>75</v>
      </c>
      <c r="B9" s="96" t="s">
        <v>76</v>
      </c>
      <c r="C9" s="174"/>
      <c r="D9" s="103"/>
      <c r="E9" s="146"/>
      <c r="F9" s="633"/>
      <c r="G9" s="632"/>
      <c r="H9" s="289"/>
      <c r="I9" s="633">
        <v>5</v>
      </c>
      <c r="J9" s="632" t="s">
        <v>74</v>
      </c>
      <c r="K9" s="289"/>
      <c r="L9" s="633"/>
      <c r="M9" s="632"/>
      <c r="N9" s="289"/>
      <c r="O9" s="633"/>
      <c r="P9" s="632"/>
      <c r="Q9" s="289"/>
      <c r="R9" s="633"/>
      <c r="S9" s="632"/>
      <c r="T9" s="289"/>
      <c r="U9" s="633"/>
      <c r="V9" s="632"/>
      <c r="W9" s="289"/>
      <c r="X9" s="633">
        <v>5</v>
      </c>
      <c r="Y9" s="632" t="s">
        <v>74</v>
      </c>
      <c r="Z9" s="289"/>
      <c r="AA9" s="633">
        <v>3</v>
      </c>
      <c r="AB9" s="632" t="s">
        <v>74</v>
      </c>
      <c r="AC9" s="289"/>
      <c r="AD9" s="633"/>
      <c r="AE9" s="632"/>
      <c r="AF9" s="190"/>
      <c r="AG9" s="39">
        <v>5</v>
      </c>
      <c r="AH9" s="632" t="s">
        <v>74</v>
      </c>
      <c r="AI9" s="190"/>
      <c r="AJ9" s="703">
        <v>3</v>
      </c>
      <c r="AK9" s="632" t="s">
        <v>74</v>
      </c>
      <c r="AL9" s="289"/>
      <c r="AM9" s="633"/>
      <c r="AN9" s="632"/>
      <c r="AO9" s="190"/>
      <c r="AP9" s="703"/>
      <c r="AQ9" s="632"/>
      <c r="AR9" s="190"/>
      <c r="AS9" s="703"/>
      <c r="AT9" s="632"/>
      <c r="AU9" s="289"/>
      <c r="AV9" s="633"/>
      <c r="AW9" s="632"/>
      <c r="AX9" s="289"/>
      <c r="AY9" s="633"/>
      <c r="AZ9" s="632"/>
      <c r="BA9" s="289"/>
      <c r="BB9" s="633"/>
      <c r="BC9" s="632"/>
      <c r="BD9" s="289"/>
      <c r="BE9" s="633"/>
      <c r="BF9" s="632"/>
      <c r="BG9" s="289"/>
      <c r="BH9" s="633">
        <v>1</v>
      </c>
      <c r="BI9" s="632" t="s">
        <v>74</v>
      </c>
      <c r="BJ9" s="289"/>
      <c r="BK9" s="633"/>
      <c r="BL9" s="632"/>
      <c r="BM9" s="289"/>
      <c r="BN9" s="633">
        <v>3</v>
      </c>
      <c r="BO9" s="632" t="s">
        <v>74</v>
      </c>
      <c r="BP9" s="289"/>
      <c r="BQ9" s="502"/>
      <c r="BR9" s="68"/>
    </row>
    <row r="10" spans="1:71" ht="67.5" customHeight="1">
      <c r="A10" s="715" t="s">
        <v>77</v>
      </c>
      <c r="B10" s="301" t="s">
        <v>78</v>
      </c>
      <c r="C10" s="174"/>
      <c r="D10" s="103"/>
      <c r="E10" s="146"/>
      <c r="F10" s="633"/>
      <c r="G10" s="632"/>
      <c r="H10" s="289"/>
      <c r="I10" s="633"/>
      <c r="J10" s="632"/>
      <c r="K10" s="289"/>
      <c r="L10" s="633"/>
      <c r="M10" s="632"/>
      <c r="N10" s="289"/>
      <c r="O10" s="633"/>
      <c r="P10" s="632"/>
      <c r="Q10" s="289"/>
      <c r="R10" s="633"/>
      <c r="S10" s="632"/>
      <c r="T10" s="433"/>
      <c r="U10" s="720"/>
      <c r="V10" s="632"/>
      <c r="W10" s="433"/>
      <c r="X10" s="633"/>
      <c r="Y10" s="289"/>
      <c r="Z10" s="630"/>
      <c r="AA10" s="633"/>
      <c r="AB10" s="632"/>
      <c r="AC10" s="289"/>
      <c r="AD10" s="633"/>
      <c r="AE10" s="632"/>
      <c r="AF10" s="108"/>
      <c r="AG10" s="39">
        <v>5</v>
      </c>
      <c r="AH10" s="632" t="s">
        <v>74</v>
      </c>
      <c r="AI10" s="190"/>
      <c r="AJ10" s="703"/>
      <c r="AK10" s="632"/>
      <c r="AL10" s="289"/>
      <c r="AM10" s="633">
        <v>5</v>
      </c>
      <c r="AN10" s="632" t="s">
        <v>74</v>
      </c>
      <c r="AO10" s="190"/>
      <c r="AP10" s="703"/>
      <c r="AQ10" s="632"/>
      <c r="AR10" s="190"/>
      <c r="AS10" s="703">
        <v>5</v>
      </c>
      <c r="AT10" s="632" t="s">
        <v>74</v>
      </c>
      <c r="AU10" s="289"/>
      <c r="AV10" s="633">
        <v>5</v>
      </c>
      <c r="AW10" s="632" t="s">
        <v>74</v>
      </c>
      <c r="AX10" s="289"/>
      <c r="AY10" s="633"/>
      <c r="AZ10" s="632"/>
      <c r="BA10" s="289"/>
      <c r="BB10" s="154">
        <v>5</v>
      </c>
      <c r="BC10" s="632" t="s">
        <v>74</v>
      </c>
      <c r="BD10" s="289"/>
      <c r="BE10" s="633"/>
      <c r="BF10" s="632"/>
      <c r="BG10" s="289"/>
      <c r="BH10" s="633"/>
      <c r="BI10" s="632"/>
      <c r="BJ10" s="289"/>
      <c r="BK10" s="154">
        <v>5</v>
      </c>
      <c r="BL10" s="632" t="s">
        <v>73</v>
      </c>
      <c r="BM10" s="289"/>
      <c r="BN10" s="633">
        <v>5</v>
      </c>
      <c r="BO10" s="632" t="s">
        <v>74</v>
      </c>
      <c r="BP10" s="289"/>
      <c r="BQ10" s="502"/>
      <c r="BR10" s="68"/>
    </row>
    <row r="11" spans="1:71" ht="65.25" customHeight="1">
      <c r="A11" s="715" t="s">
        <v>79</v>
      </c>
      <c r="B11" s="672" t="s">
        <v>80</v>
      </c>
      <c r="C11" s="174"/>
      <c r="D11" s="103"/>
      <c r="E11" s="146"/>
      <c r="F11" s="633"/>
      <c r="G11" s="632"/>
      <c r="H11" s="289"/>
      <c r="I11" s="633"/>
      <c r="J11" s="632"/>
      <c r="K11" s="289"/>
      <c r="L11" s="633"/>
      <c r="M11" s="632"/>
      <c r="N11" s="289"/>
      <c r="O11" s="633"/>
      <c r="P11" s="632"/>
      <c r="Q11" s="289"/>
      <c r="R11" s="633">
        <v>3</v>
      </c>
      <c r="S11" s="632" t="s">
        <v>74</v>
      </c>
      <c r="T11" s="433"/>
      <c r="U11" s="720"/>
      <c r="V11" s="632"/>
      <c r="W11" s="433"/>
      <c r="X11" s="633">
        <v>3</v>
      </c>
      <c r="Y11" s="632" t="s">
        <v>74</v>
      </c>
      <c r="Z11" s="289"/>
      <c r="AA11" s="633">
        <v>5</v>
      </c>
      <c r="AB11" s="632" t="s">
        <v>74</v>
      </c>
      <c r="AC11" s="289"/>
      <c r="AD11" s="633"/>
      <c r="AE11" s="632"/>
      <c r="AF11" s="108"/>
      <c r="AG11" s="39">
        <v>5</v>
      </c>
      <c r="AH11" s="632" t="s">
        <v>74</v>
      </c>
      <c r="AI11" s="190"/>
      <c r="AJ11" s="703"/>
      <c r="AK11" s="632"/>
      <c r="AL11" s="289"/>
      <c r="AM11" s="633">
        <v>5</v>
      </c>
      <c r="AN11" s="632" t="s">
        <v>74</v>
      </c>
      <c r="AO11" s="190"/>
      <c r="AP11" s="703">
        <v>3</v>
      </c>
      <c r="AQ11" s="632" t="s">
        <v>73</v>
      </c>
      <c r="AR11" s="190"/>
      <c r="AS11" s="703">
        <v>5</v>
      </c>
      <c r="AT11" s="632" t="s">
        <v>74</v>
      </c>
      <c r="AU11" s="289"/>
      <c r="AV11" s="633">
        <v>5</v>
      </c>
      <c r="AW11" s="632" t="s">
        <v>74</v>
      </c>
      <c r="AX11" s="289"/>
      <c r="AY11" s="633">
        <v>1</v>
      </c>
      <c r="AZ11" s="632" t="s">
        <v>74</v>
      </c>
      <c r="BA11" s="289"/>
      <c r="BB11" s="154"/>
      <c r="BC11" s="632"/>
      <c r="BD11" s="289"/>
      <c r="BE11" s="633"/>
      <c r="BF11" s="632"/>
      <c r="BG11" s="289"/>
      <c r="BH11" s="633">
        <v>5</v>
      </c>
      <c r="BI11" s="632" t="s">
        <v>74</v>
      </c>
      <c r="BJ11" s="289"/>
      <c r="BK11" s="154">
        <v>4</v>
      </c>
      <c r="BL11" s="632" t="s">
        <v>73</v>
      </c>
      <c r="BM11" s="289"/>
      <c r="BN11" s="633">
        <v>5</v>
      </c>
      <c r="BO11" s="632" t="s">
        <v>74</v>
      </c>
      <c r="BP11" s="289"/>
      <c r="BQ11" s="502"/>
      <c r="BR11" s="68"/>
    </row>
    <row r="12" spans="1:71" ht="65.25" customHeight="1">
      <c r="A12" s="715" t="s">
        <v>81</v>
      </c>
      <c r="B12" s="672" t="s">
        <v>338</v>
      </c>
      <c r="C12" s="174"/>
      <c r="D12" s="103"/>
      <c r="E12" s="146"/>
      <c r="F12" s="633"/>
      <c r="G12" s="632"/>
      <c r="H12" s="289"/>
      <c r="I12" s="633"/>
      <c r="J12" s="632"/>
      <c r="K12" s="289"/>
      <c r="L12" s="633">
        <v>5</v>
      </c>
      <c r="M12" s="632" t="s">
        <v>74</v>
      </c>
      <c r="N12" s="289"/>
      <c r="O12" s="633"/>
      <c r="P12" s="632"/>
      <c r="Q12" s="289"/>
      <c r="R12" s="633">
        <v>4</v>
      </c>
      <c r="S12" s="632" t="s">
        <v>74</v>
      </c>
      <c r="T12" s="433"/>
      <c r="U12" s="720">
        <v>5</v>
      </c>
      <c r="V12" s="632" t="s">
        <v>74</v>
      </c>
      <c r="W12" s="433"/>
      <c r="X12" s="633">
        <v>1</v>
      </c>
      <c r="Y12" s="632" t="s">
        <v>73</v>
      </c>
      <c r="Z12" s="289"/>
      <c r="AA12" s="633">
        <v>5</v>
      </c>
      <c r="AB12" s="632" t="s">
        <v>74</v>
      </c>
      <c r="AC12" s="289"/>
      <c r="AD12" s="633">
        <v>4</v>
      </c>
      <c r="AE12" s="632" t="s">
        <v>74</v>
      </c>
      <c r="AF12" s="108"/>
      <c r="AG12" s="39">
        <v>5</v>
      </c>
      <c r="AH12" s="632" t="s">
        <v>74</v>
      </c>
      <c r="AI12" s="190"/>
      <c r="AJ12" s="703">
        <v>5</v>
      </c>
      <c r="AK12" s="632" t="s">
        <v>74</v>
      </c>
      <c r="AL12" s="289"/>
      <c r="AM12" s="633">
        <v>1</v>
      </c>
      <c r="AN12" s="632" t="s">
        <v>73</v>
      </c>
      <c r="AO12" s="190"/>
      <c r="AP12" s="703">
        <v>3</v>
      </c>
      <c r="AQ12" s="632" t="s">
        <v>74</v>
      </c>
      <c r="AR12" s="190"/>
      <c r="AS12" s="703" t="s">
        <v>74</v>
      </c>
      <c r="AT12" s="632" t="s">
        <v>74</v>
      </c>
      <c r="AU12" s="289"/>
      <c r="AV12" s="633">
        <v>5</v>
      </c>
      <c r="AW12" s="632" t="s">
        <v>74</v>
      </c>
      <c r="AX12" s="289"/>
      <c r="AY12" s="633">
        <v>1</v>
      </c>
      <c r="AZ12" s="632" t="s">
        <v>74</v>
      </c>
      <c r="BA12" s="289"/>
      <c r="BB12" s="154">
        <v>5</v>
      </c>
      <c r="BC12" s="632" t="s">
        <v>74</v>
      </c>
      <c r="BD12" s="289"/>
      <c r="BE12" s="633">
        <v>5</v>
      </c>
      <c r="BF12" s="632" t="s">
        <v>74</v>
      </c>
      <c r="BG12" s="289"/>
      <c r="BH12" s="633"/>
      <c r="BI12" s="632"/>
      <c r="BJ12" s="289"/>
      <c r="BK12" s="154"/>
      <c r="BL12" s="632"/>
      <c r="BM12" s="289"/>
      <c r="BN12" s="633">
        <v>5</v>
      </c>
      <c r="BO12" s="632" t="s">
        <v>74</v>
      </c>
      <c r="BP12" s="289"/>
      <c r="BQ12" s="502"/>
      <c r="BR12" s="68"/>
    </row>
    <row r="13" spans="1:71" ht="65.25" customHeight="1">
      <c r="A13" s="715" t="s">
        <v>83</v>
      </c>
      <c r="B13" s="672" t="s">
        <v>84</v>
      </c>
      <c r="C13" s="174"/>
      <c r="D13" s="103"/>
      <c r="E13" s="146"/>
      <c r="F13" s="633"/>
      <c r="G13" s="632"/>
      <c r="H13" s="289"/>
      <c r="I13" s="633">
        <v>5</v>
      </c>
      <c r="J13" s="632" t="s">
        <v>74</v>
      </c>
      <c r="K13" s="289"/>
      <c r="L13" s="633">
        <v>5</v>
      </c>
      <c r="M13" s="632" t="s">
        <v>74</v>
      </c>
      <c r="N13" s="289"/>
      <c r="O13" s="633"/>
      <c r="P13" s="632"/>
      <c r="Q13" s="289"/>
      <c r="R13" s="633">
        <v>3</v>
      </c>
      <c r="S13" s="632" t="s">
        <v>74</v>
      </c>
      <c r="T13" s="433"/>
      <c r="U13" s="720"/>
      <c r="V13" s="632"/>
      <c r="W13" s="433"/>
      <c r="X13" s="633">
        <v>1</v>
      </c>
      <c r="Y13" s="632" t="s">
        <v>73</v>
      </c>
      <c r="Z13" s="289"/>
      <c r="AA13" s="633">
        <v>4</v>
      </c>
      <c r="AB13" s="632" t="s">
        <v>74</v>
      </c>
      <c r="AC13" s="289"/>
      <c r="AD13" s="633">
        <v>4</v>
      </c>
      <c r="AE13" s="632" t="s">
        <v>74</v>
      </c>
      <c r="AF13" s="108"/>
      <c r="AG13" s="39">
        <v>5</v>
      </c>
      <c r="AH13" s="632" t="s">
        <v>74</v>
      </c>
      <c r="AI13" s="190"/>
      <c r="AJ13" s="703">
        <v>5</v>
      </c>
      <c r="AK13" s="632" t="s">
        <v>74</v>
      </c>
      <c r="AL13" s="289"/>
      <c r="AM13" s="633">
        <v>1</v>
      </c>
      <c r="AN13" s="632" t="s">
        <v>73</v>
      </c>
      <c r="AO13" s="190"/>
      <c r="AP13" s="703"/>
      <c r="AQ13" s="632"/>
      <c r="AR13" s="190"/>
      <c r="AS13" s="703">
        <v>3</v>
      </c>
      <c r="AT13" s="632" t="s">
        <v>74</v>
      </c>
      <c r="AU13" s="289"/>
      <c r="AV13" s="633">
        <v>5</v>
      </c>
      <c r="AW13" s="632" t="s">
        <v>74</v>
      </c>
      <c r="AX13" s="289"/>
      <c r="AY13" s="633">
        <v>1</v>
      </c>
      <c r="AZ13" s="632" t="s">
        <v>74</v>
      </c>
      <c r="BA13" s="289"/>
      <c r="BB13" s="154">
        <v>5</v>
      </c>
      <c r="BC13" s="632" t="s">
        <v>74</v>
      </c>
      <c r="BD13" s="289"/>
      <c r="BE13" s="633"/>
      <c r="BF13" s="632"/>
      <c r="BG13" s="289"/>
      <c r="BH13" s="633"/>
      <c r="BI13" s="632"/>
      <c r="BJ13" s="289"/>
      <c r="BK13" s="154"/>
      <c r="BL13" s="632"/>
      <c r="BM13" s="289"/>
      <c r="BN13" s="633">
        <v>5</v>
      </c>
      <c r="BO13" s="632" t="s">
        <v>74</v>
      </c>
      <c r="BP13" s="289"/>
      <c r="BQ13" s="502"/>
      <c r="BR13" s="68"/>
    </row>
    <row r="14" spans="1:71" ht="65.25" customHeight="1">
      <c r="A14" s="715" t="s">
        <v>85</v>
      </c>
      <c r="B14" s="672" t="s">
        <v>86</v>
      </c>
      <c r="C14" s="174"/>
      <c r="D14" s="103"/>
      <c r="E14" s="146"/>
      <c r="F14" s="633"/>
      <c r="G14" s="632"/>
      <c r="H14" s="289"/>
      <c r="I14" s="633">
        <v>3</v>
      </c>
      <c r="J14" s="632" t="s">
        <v>73</v>
      </c>
      <c r="K14" s="289"/>
      <c r="L14" s="633">
        <v>3</v>
      </c>
      <c r="M14" s="632" t="s">
        <v>74</v>
      </c>
      <c r="N14" s="289"/>
      <c r="O14" s="633"/>
      <c r="P14" s="632"/>
      <c r="Q14" s="289"/>
      <c r="R14" s="633">
        <v>2</v>
      </c>
      <c r="S14" s="632" t="s">
        <v>74</v>
      </c>
      <c r="T14" s="433"/>
      <c r="U14" s="720"/>
      <c r="V14" s="632"/>
      <c r="W14" s="433"/>
      <c r="X14" s="633">
        <v>4</v>
      </c>
      <c r="Y14" s="632" t="s">
        <v>74</v>
      </c>
      <c r="Z14" s="289"/>
      <c r="AA14" s="633"/>
      <c r="AB14" s="632"/>
      <c r="AC14" s="289"/>
      <c r="AD14" s="633"/>
      <c r="AE14" s="632"/>
      <c r="AF14" s="108"/>
      <c r="AG14" s="39">
        <v>5</v>
      </c>
      <c r="AH14" s="632" t="s">
        <v>74</v>
      </c>
      <c r="AI14" s="190"/>
      <c r="AJ14" s="703"/>
      <c r="AK14" s="632"/>
      <c r="AL14" s="289"/>
      <c r="AM14" s="633">
        <v>3</v>
      </c>
      <c r="AN14" s="632" t="s">
        <v>74</v>
      </c>
      <c r="AO14" s="190"/>
      <c r="AP14" s="703"/>
      <c r="AQ14" s="632"/>
      <c r="AR14" s="190"/>
      <c r="AS14" s="703">
        <v>3</v>
      </c>
      <c r="AT14" s="632" t="s">
        <v>74</v>
      </c>
      <c r="AU14" s="289"/>
      <c r="AV14" s="633">
        <v>5</v>
      </c>
      <c r="AW14" s="632" t="s">
        <v>74</v>
      </c>
      <c r="AX14" s="289"/>
      <c r="AY14" s="633"/>
      <c r="AZ14" s="632"/>
      <c r="BA14" s="289"/>
      <c r="BB14" s="633"/>
      <c r="BC14" s="632"/>
      <c r="BD14" s="289"/>
      <c r="BE14" s="633"/>
      <c r="BF14" s="632"/>
      <c r="BG14" s="289"/>
      <c r="BH14" s="633"/>
      <c r="BI14" s="632"/>
      <c r="BJ14" s="289"/>
      <c r="BK14" s="154">
        <v>5</v>
      </c>
      <c r="BL14" s="632" t="s">
        <v>73</v>
      </c>
      <c r="BM14" s="289"/>
      <c r="BN14" s="633">
        <v>3</v>
      </c>
      <c r="BO14" s="632" t="s">
        <v>73</v>
      </c>
      <c r="BP14" s="289"/>
      <c r="BQ14" s="502"/>
      <c r="BR14" s="68"/>
    </row>
    <row r="15" spans="1:71" ht="65.25" customHeight="1">
      <c r="A15" s="715" t="s">
        <v>88</v>
      </c>
      <c r="B15" s="672" t="s">
        <v>89</v>
      </c>
      <c r="C15" s="174"/>
      <c r="D15" s="103"/>
      <c r="E15" s="146"/>
      <c r="F15" s="633"/>
      <c r="G15" s="632"/>
      <c r="H15" s="289"/>
      <c r="I15" s="633"/>
      <c r="J15" s="632"/>
      <c r="K15" s="289"/>
      <c r="L15" s="633"/>
      <c r="M15" s="632"/>
      <c r="N15" s="289"/>
      <c r="O15" s="633"/>
      <c r="P15" s="632"/>
      <c r="Q15" s="289"/>
      <c r="R15" s="633">
        <v>2</v>
      </c>
      <c r="S15" s="632" t="s">
        <v>73</v>
      </c>
      <c r="T15" s="433"/>
      <c r="U15" s="720"/>
      <c r="V15" s="632"/>
      <c r="W15" s="433"/>
      <c r="X15" s="633">
        <v>1</v>
      </c>
      <c r="Y15" s="632" t="s">
        <v>73</v>
      </c>
      <c r="Z15" s="289"/>
      <c r="AA15" s="633">
        <v>4</v>
      </c>
      <c r="AB15" s="632" t="s">
        <v>74</v>
      </c>
      <c r="AC15" s="289"/>
      <c r="AD15" s="633"/>
      <c r="AE15" s="632"/>
      <c r="AF15" s="108"/>
      <c r="AG15" s="39">
        <v>4</v>
      </c>
      <c r="AH15" s="632" t="s">
        <v>74</v>
      </c>
      <c r="AI15" s="190"/>
      <c r="AJ15" s="703" t="s">
        <v>87</v>
      </c>
      <c r="AK15" s="632"/>
      <c r="AL15" s="289"/>
      <c r="AM15" s="633">
        <v>5</v>
      </c>
      <c r="AN15" s="632" t="s">
        <v>73</v>
      </c>
      <c r="AO15" s="190"/>
      <c r="AP15" s="703"/>
      <c r="AQ15" s="632"/>
      <c r="AR15" s="190"/>
      <c r="AS15" s="703">
        <v>3</v>
      </c>
      <c r="AT15" s="632" t="s">
        <v>73</v>
      </c>
      <c r="AU15" s="289"/>
      <c r="AV15" s="633">
        <v>5</v>
      </c>
      <c r="AW15" s="632" t="s">
        <v>74</v>
      </c>
      <c r="AX15" s="289"/>
      <c r="AY15" s="633"/>
      <c r="AZ15" s="632"/>
      <c r="BA15" s="289"/>
      <c r="BB15" s="633"/>
      <c r="BC15" s="632"/>
      <c r="BD15" s="289"/>
      <c r="BE15" s="633"/>
      <c r="BF15" s="632"/>
      <c r="BG15" s="289"/>
      <c r="BH15" s="633">
        <v>3</v>
      </c>
      <c r="BI15" s="632" t="s">
        <v>74</v>
      </c>
      <c r="BJ15" s="289"/>
      <c r="BK15" s="154">
        <v>5</v>
      </c>
      <c r="BL15" s="632" t="s">
        <v>73</v>
      </c>
      <c r="BM15" s="289"/>
      <c r="BN15" s="633">
        <v>3</v>
      </c>
      <c r="BO15" s="632" t="s">
        <v>74</v>
      </c>
      <c r="BP15" s="289"/>
      <c r="BQ15" s="502"/>
      <c r="BR15" s="68"/>
    </row>
    <row r="16" spans="1:71" ht="65.25" customHeight="1">
      <c r="A16" s="715" t="s">
        <v>90</v>
      </c>
      <c r="B16" s="301" t="s">
        <v>91</v>
      </c>
      <c r="C16" s="174">
        <v>1</v>
      </c>
      <c r="D16" s="103" t="s">
        <v>73</v>
      </c>
      <c r="E16" s="146"/>
      <c r="F16" s="633"/>
      <c r="G16" s="632"/>
      <c r="H16" s="289"/>
      <c r="I16" s="633"/>
      <c r="J16" s="632"/>
      <c r="K16" s="289"/>
      <c r="L16" s="633"/>
      <c r="M16" s="632"/>
      <c r="N16" s="289"/>
      <c r="O16" s="633"/>
      <c r="P16" s="632"/>
      <c r="Q16" s="289"/>
      <c r="R16" s="633">
        <v>2</v>
      </c>
      <c r="S16" s="632" t="s">
        <v>74</v>
      </c>
      <c r="T16" s="433"/>
      <c r="U16" s="720"/>
      <c r="V16" s="632"/>
      <c r="W16" s="433"/>
      <c r="X16" s="633">
        <v>3</v>
      </c>
      <c r="Y16" s="632" t="s">
        <v>74</v>
      </c>
      <c r="Z16" s="289"/>
      <c r="AA16" s="633"/>
      <c r="AB16" s="632"/>
      <c r="AC16" s="289"/>
      <c r="AD16" s="633"/>
      <c r="AE16" s="632"/>
      <c r="AF16" s="108"/>
      <c r="AG16" s="39">
        <v>3</v>
      </c>
      <c r="AH16" s="632" t="s">
        <v>74</v>
      </c>
      <c r="AI16" s="190"/>
      <c r="AJ16" s="703">
        <v>3</v>
      </c>
      <c r="AK16" s="632" t="s">
        <v>74</v>
      </c>
      <c r="AL16" s="289"/>
      <c r="AM16" s="633">
        <v>5</v>
      </c>
      <c r="AN16" s="632" t="s">
        <v>74</v>
      </c>
      <c r="AO16" s="190"/>
      <c r="AP16" s="703"/>
      <c r="AQ16" s="632"/>
      <c r="AR16" s="190"/>
      <c r="AS16" s="703">
        <v>5</v>
      </c>
      <c r="AT16" s="632" t="s">
        <v>74</v>
      </c>
      <c r="AU16" s="289"/>
      <c r="AV16" s="633"/>
      <c r="AW16" s="632"/>
      <c r="AX16" s="289"/>
      <c r="AY16" s="633">
        <v>3</v>
      </c>
      <c r="AZ16" s="632" t="s">
        <v>73</v>
      </c>
      <c r="BA16" s="289"/>
      <c r="BB16" s="633"/>
      <c r="BC16" s="632"/>
      <c r="BD16" s="289"/>
      <c r="BE16" s="633"/>
      <c r="BF16" s="632"/>
      <c r="BG16" s="289"/>
      <c r="BH16" s="633">
        <v>3</v>
      </c>
      <c r="BI16" s="632" t="s">
        <v>74</v>
      </c>
      <c r="BJ16" s="289"/>
      <c r="BK16" s="154"/>
      <c r="BL16" s="632"/>
      <c r="BM16" s="289"/>
      <c r="BN16" s="633">
        <v>1</v>
      </c>
      <c r="BO16" s="632" t="s">
        <v>73</v>
      </c>
      <c r="BP16" s="289"/>
      <c r="BQ16" s="502"/>
      <c r="BR16" s="68"/>
    </row>
    <row r="17" spans="1:71" ht="65.25" customHeight="1">
      <c r="A17" s="715" t="s">
        <v>93</v>
      </c>
      <c r="B17" s="301" t="s">
        <v>94</v>
      </c>
      <c r="C17" s="174"/>
      <c r="D17" s="103"/>
      <c r="E17" s="146"/>
      <c r="F17" s="633"/>
      <c r="G17" s="632"/>
      <c r="H17" s="289"/>
      <c r="I17" s="633"/>
      <c r="J17" s="632"/>
      <c r="K17" s="289"/>
      <c r="L17" s="633">
        <v>5</v>
      </c>
      <c r="M17" s="632" t="s">
        <v>74</v>
      </c>
      <c r="N17" s="289"/>
      <c r="O17" s="633"/>
      <c r="P17" s="632"/>
      <c r="Q17" s="289"/>
      <c r="R17" s="633"/>
      <c r="S17" s="632"/>
      <c r="T17" s="433"/>
      <c r="U17" s="720"/>
      <c r="V17" s="632"/>
      <c r="W17" s="433"/>
      <c r="X17" s="633">
        <v>1</v>
      </c>
      <c r="Y17" s="632" t="s">
        <v>73</v>
      </c>
      <c r="Z17" s="289"/>
      <c r="AA17" s="633">
        <v>5</v>
      </c>
      <c r="AB17" s="632" t="s">
        <v>74</v>
      </c>
      <c r="AC17" s="289"/>
      <c r="AD17" s="633">
        <v>2</v>
      </c>
      <c r="AE17" s="632" t="s">
        <v>74</v>
      </c>
      <c r="AF17" s="108"/>
      <c r="AG17" s="39">
        <v>5</v>
      </c>
      <c r="AH17" s="632" t="s">
        <v>74</v>
      </c>
      <c r="AI17" s="190"/>
      <c r="AJ17" s="703">
        <v>3</v>
      </c>
      <c r="AK17" s="632" t="s">
        <v>74</v>
      </c>
      <c r="AL17" s="289"/>
      <c r="AM17" s="633">
        <v>5</v>
      </c>
      <c r="AN17" s="632" t="s">
        <v>74</v>
      </c>
      <c r="AO17" s="190"/>
      <c r="AP17" s="703"/>
      <c r="AQ17" s="632"/>
      <c r="AR17" s="190"/>
      <c r="AS17" s="703">
        <v>5</v>
      </c>
      <c r="AT17" s="632" t="s">
        <v>74</v>
      </c>
      <c r="AU17" s="289"/>
      <c r="AV17" s="633">
        <v>5</v>
      </c>
      <c r="AW17" s="632" t="s">
        <v>74</v>
      </c>
      <c r="AX17" s="289"/>
      <c r="AY17" s="633">
        <v>3</v>
      </c>
      <c r="AZ17" s="632" t="s">
        <v>74</v>
      </c>
      <c r="BA17" s="289"/>
      <c r="BB17" s="633"/>
      <c r="BC17" s="632"/>
      <c r="BD17" s="289"/>
      <c r="BE17" s="633"/>
      <c r="BF17" s="632"/>
      <c r="BG17" s="289"/>
      <c r="BH17" s="633">
        <v>5</v>
      </c>
      <c r="BI17" s="632" t="s">
        <v>74</v>
      </c>
      <c r="BJ17" s="289"/>
      <c r="BK17" s="154">
        <v>5</v>
      </c>
      <c r="BL17" s="632" t="s">
        <v>73</v>
      </c>
      <c r="BM17" s="289"/>
      <c r="BN17" s="633">
        <v>5</v>
      </c>
      <c r="BO17" s="632" t="s">
        <v>74</v>
      </c>
      <c r="BP17" s="289"/>
      <c r="BQ17" s="502"/>
      <c r="BR17" s="68"/>
    </row>
    <row r="18" spans="1:71" ht="17.25" customHeight="1">
      <c r="A18" s="68"/>
      <c r="B18" s="155" t="s">
        <v>95</v>
      </c>
      <c r="C18" s="334"/>
      <c r="D18" s="581"/>
      <c r="E18" s="171"/>
      <c r="F18" s="177"/>
      <c r="G18" s="142"/>
      <c r="H18" s="599"/>
      <c r="I18" s="177"/>
      <c r="J18" s="142"/>
      <c r="K18" s="599"/>
      <c r="L18" s="177"/>
      <c r="M18" s="142"/>
      <c r="N18" s="599"/>
      <c r="O18" s="177"/>
      <c r="P18" s="142"/>
      <c r="Q18" s="599"/>
      <c r="R18" s="177"/>
      <c r="S18" s="142"/>
      <c r="T18" s="620"/>
      <c r="U18" s="28"/>
      <c r="V18" s="142"/>
      <c r="W18" s="620"/>
      <c r="X18" s="177"/>
      <c r="Y18" s="142"/>
      <c r="Z18" s="599"/>
      <c r="AA18" s="177"/>
      <c r="AB18" s="142"/>
      <c r="AC18" s="599"/>
      <c r="AD18" s="177"/>
      <c r="AE18" s="142"/>
      <c r="AF18" s="658"/>
      <c r="AG18" s="511"/>
      <c r="AH18" s="142"/>
      <c r="AI18" s="273"/>
      <c r="AJ18" s="511"/>
      <c r="AK18" s="142"/>
      <c r="AL18" s="599"/>
      <c r="AM18" s="177"/>
      <c r="AN18" s="142"/>
      <c r="AO18" s="273"/>
      <c r="AP18" s="511"/>
      <c r="AQ18" s="142"/>
      <c r="AR18" s="273"/>
      <c r="AS18" s="511"/>
      <c r="AT18" s="142"/>
      <c r="AU18" s="599"/>
      <c r="AV18" s="177"/>
      <c r="AW18" s="142"/>
      <c r="AX18" s="599"/>
      <c r="AY18" s="177"/>
      <c r="AZ18" s="142"/>
      <c r="BA18" s="599"/>
      <c r="BB18" s="177"/>
      <c r="BC18" s="142"/>
      <c r="BD18" s="599"/>
      <c r="BE18" s="177"/>
      <c r="BF18" s="142"/>
      <c r="BG18" s="599"/>
      <c r="BH18" s="177"/>
      <c r="BI18" s="142"/>
      <c r="BJ18" s="599"/>
      <c r="BK18" s="177"/>
      <c r="BL18" s="142"/>
      <c r="BM18" s="599"/>
      <c r="BN18" s="177"/>
      <c r="BO18" s="142"/>
      <c r="BP18" s="599"/>
      <c r="BQ18" s="502"/>
      <c r="BR18" s="68"/>
    </row>
    <row r="19" spans="1:71" ht="29.25" customHeight="1">
      <c r="A19" s="68"/>
      <c r="B19" s="43" t="s">
        <v>96</v>
      </c>
      <c r="C19" s="199"/>
      <c r="D19" s="344"/>
      <c r="E19" s="253"/>
      <c r="F19" s="136"/>
      <c r="G19" s="161"/>
      <c r="H19" s="265"/>
      <c r="I19" s="136"/>
      <c r="J19" s="161"/>
      <c r="K19" s="265"/>
      <c r="L19" s="136"/>
      <c r="M19" s="161"/>
      <c r="N19" s="265"/>
      <c r="O19" s="136"/>
      <c r="P19" s="161"/>
      <c r="Q19" s="265"/>
      <c r="R19" s="136"/>
      <c r="S19" s="161"/>
      <c r="T19" s="514"/>
      <c r="U19" s="533"/>
      <c r="V19" s="161"/>
      <c r="W19" s="514"/>
      <c r="X19" s="136"/>
      <c r="Y19" s="161"/>
      <c r="Z19" s="265"/>
      <c r="AA19" s="136"/>
      <c r="AB19" s="161"/>
      <c r="AC19" s="265"/>
      <c r="AD19" s="136"/>
      <c r="AE19" s="161"/>
      <c r="AF19" s="185"/>
      <c r="AG19" s="150"/>
      <c r="AH19" s="161"/>
      <c r="AI19" s="335"/>
      <c r="AJ19" s="150"/>
      <c r="AK19" s="161"/>
      <c r="AL19" s="265"/>
      <c r="AM19" s="136"/>
      <c r="AN19" s="161"/>
      <c r="AO19" s="335"/>
      <c r="AP19" s="150"/>
      <c r="AQ19" s="161"/>
      <c r="AR19" s="335"/>
      <c r="AS19" s="150"/>
      <c r="AT19" s="161"/>
      <c r="AU19" s="265"/>
      <c r="AV19" s="136"/>
      <c r="AW19" s="161"/>
      <c r="AX19" s="265"/>
      <c r="AY19" s="136"/>
      <c r="AZ19" s="161"/>
      <c r="BA19" s="265"/>
      <c r="BB19" s="136"/>
      <c r="BC19" s="161"/>
      <c r="BD19" s="265"/>
      <c r="BE19" s="136"/>
      <c r="BF19" s="161"/>
      <c r="BG19" s="265"/>
      <c r="BH19" s="136"/>
      <c r="BI19" s="161"/>
      <c r="BJ19" s="265"/>
      <c r="BK19" s="136"/>
      <c r="BL19" s="161"/>
      <c r="BM19" s="265"/>
      <c r="BN19" s="136"/>
      <c r="BO19" s="161"/>
      <c r="BP19" s="265"/>
      <c r="BQ19" s="502"/>
      <c r="BR19" s="68"/>
    </row>
    <row r="20" spans="1:71" ht="65.25" customHeight="1">
      <c r="A20" s="715" t="s">
        <v>97</v>
      </c>
      <c r="B20" s="301" t="s">
        <v>98</v>
      </c>
      <c r="C20" s="174"/>
      <c r="D20" s="103"/>
      <c r="E20" s="146"/>
      <c r="F20" s="633"/>
      <c r="G20" s="632"/>
      <c r="H20" s="289"/>
      <c r="I20" s="633"/>
      <c r="J20" s="632"/>
      <c r="K20" s="289"/>
      <c r="L20" s="633">
        <v>3</v>
      </c>
      <c r="M20" s="632" t="s">
        <v>74</v>
      </c>
      <c r="N20" s="289"/>
      <c r="O20" s="633">
        <v>3</v>
      </c>
      <c r="P20" s="632" t="s">
        <v>74</v>
      </c>
      <c r="Q20" s="289"/>
      <c r="R20" s="633">
        <v>3</v>
      </c>
      <c r="S20" s="632" t="s">
        <v>74</v>
      </c>
      <c r="T20" s="433"/>
      <c r="U20" s="720"/>
      <c r="V20" s="632"/>
      <c r="W20" s="433"/>
      <c r="X20" s="633">
        <v>3</v>
      </c>
      <c r="Y20" s="632" t="s">
        <v>74</v>
      </c>
      <c r="Z20" s="289"/>
      <c r="AA20" s="633">
        <v>5</v>
      </c>
      <c r="AB20" s="632" t="s">
        <v>74</v>
      </c>
      <c r="AC20" s="289"/>
      <c r="AD20" s="633"/>
      <c r="AE20" s="632"/>
      <c r="AF20" s="108"/>
      <c r="AG20" s="39">
        <v>5</v>
      </c>
      <c r="AH20" s="632" t="s">
        <v>74</v>
      </c>
      <c r="AI20" s="190"/>
      <c r="AJ20" s="703"/>
      <c r="AK20" s="632"/>
      <c r="AL20" s="289"/>
      <c r="AM20" s="633">
        <v>5</v>
      </c>
      <c r="AN20" s="632" t="s">
        <v>74</v>
      </c>
      <c r="AO20" s="190"/>
      <c r="AP20" s="703"/>
      <c r="AQ20" s="632"/>
      <c r="AR20" s="190"/>
      <c r="AS20" s="703">
        <v>5</v>
      </c>
      <c r="AT20" s="632" t="s">
        <v>74</v>
      </c>
      <c r="AU20" s="289"/>
      <c r="AV20" s="633">
        <v>5</v>
      </c>
      <c r="AW20" s="632" t="s">
        <v>74</v>
      </c>
      <c r="AX20" s="289"/>
      <c r="AY20" s="633"/>
      <c r="AZ20" s="632"/>
      <c r="BA20" s="289"/>
      <c r="BB20" s="633"/>
      <c r="BC20" s="632"/>
      <c r="BD20" s="289"/>
      <c r="BE20" s="633"/>
      <c r="BF20" s="632"/>
      <c r="BG20" s="289"/>
      <c r="BH20" s="633">
        <v>3</v>
      </c>
      <c r="BI20" s="632" t="s">
        <v>74</v>
      </c>
      <c r="BJ20" s="289"/>
      <c r="BK20" s="633"/>
      <c r="BL20" s="632"/>
      <c r="BM20" s="289"/>
      <c r="BN20" s="633">
        <v>5</v>
      </c>
      <c r="BO20" s="632" t="s">
        <v>74</v>
      </c>
      <c r="BP20" s="289"/>
      <c r="BQ20" s="502"/>
      <c r="BR20" s="68"/>
    </row>
    <row r="21" spans="1:71" ht="65.25" customHeight="1">
      <c r="A21" s="715" t="s">
        <v>100</v>
      </c>
      <c r="B21" s="301" t="s">
        <v>101</v>
      </c>
      <c r="C21" s="174">
        <v>4</v>
      </c>
      <c r="D21" s="103" t="s">
        <v>74</v>
      </c>
      <c r="E21" s="146"/>
      <c r="F21" s="633"/>
      <c r="G21" s="632"/>
      <c r="H21" s="289"/>
      <c r="I21" s="633">
        <v>5</v>
      </c>
      <c r="J21" s="632" t="s">
        <v>74</v>
      </c>
      <c r="K21" s="289"/>
      <c r="L21" s="633">
        <v>3</v>
      </c>
      <c r="M21" s="632" t="s">
        <v>73</v>
      </c>
      <c r="N21" s="289"/>
      <c r="O21" s="633">
        <v>3</v>
      </c>
      <c r="P21" s="632" t="s">
        <v>73</v>
      </c>
      <c r="Q21" s="289"/>
      <c r="R21" s="633">
        <v>3</v>
      </c>
      <c r="S21" s="632" t="s">
        <v>73</v>
      </c>
      <c r="T21" s="433"/>
      <c r="U21" s="720"/>
      <c r="V21" s="632"/>
      <c r="W21" s="433"/>
      <c r="X21" s="633">
        <v>3</v>
      </c>
      <c r="Y21" s="632" t="s">
        <v>74</v>
      </c>
      <c r="Z21" s="289"/>
      <c r="AA21" s="633">
        <v>3</v>
      </c>
      <c r="AB21" s="632" t="s">
        <v>74</v>
      </c>
      <c r="AC21" s="289"/>
      <c r="AD21" s="633"/>
      <c r="AE21" s="632"/>
      <c r="AF21" s="108"/>
      <c r="AG21" s="39">
        <v>5</v>
      </c>
      <c r="AH21" s="632" t="s">
        <v>74</v>
      </c>
      <c r="AI21" s="190"/>
      <c r="AJ21" s="703"/>
      <c r="AK21" s="632"/>
      <c r="AL21" s="289"/>
      <c r="AM21" s="633">
        <v>5</v>
      </c>
      <c r="AN21" s="632" t="s">
        <v>74</v>
      </c>
      <c r="AO21" s="190"/>
      <c r="AP21" s="703"/>
      <c r="AQ21" s="632"/>
      <c r="AR21" s="190"/>
      <c r="AS21" s="703">
        <v>5</v>
      </c>
      <c r="AT21" s="632" t="s">
        <v>74</v>
      </c>
      <c r="AU21" s="289"/>
      <c r="AV21" s="633">
        <v>3</v>
      </c>
      <c r="AW21" s="632" t="s">
        <v>74</v>
      </c>
      <c r="AX21" s="289"/>
      <c r="AY21" s="633"/>
      <c r="AZ21" s="632"/>
      <c r="BA21" s="289"/>
      <c r="BB21" s="633"/>
      <c r="BC21" s="632"/>
      <c r="BD21" s="289"/>
      <c r="BE21" s="633"/>
      <c r="BF21" s="632"/>
      <c r="BG21" s="289"/>
      <c r="BH21" s="633"/>
      <c r="BI21" s="632"/>
      <c r="BJ21" s="289"/>
      <c r="BK21" s="154">
        <v>5</v>
      </c>
      <c r="BL21" s="632" t="s">
        <v>73</v>
      </c>
      <c r="BM21" s="289"/>
      <c r="BN21" s="633">
        <v>5</v>
      </c>
      <c r="BO21" s="632" t="s">
        <v>74</v>
      </c>
      <c r="BP21" s="289"/>
      <c r="BQ21" s="502"/>
      <c r="BR21" s="68"/>
    </row>
    <row r="22" spans="1:71" ht="65.25" customHeight="1">
      <c r="A22" s="715" t="s">
        <v>102</v>
      </c>
      <c r="B22" s="672" t="s">
        <v>103</v>
      </c>
      <c r="C22" s="174"/>
      <c r="D22" s="103"/>
      <c r="E22" s="146"/>
      <c r="F22" s="633"/>
      <c r="G22" s="632"/>
      <c r="H22" s="289"/>
      <c r="I22" s="633">
        <v>2</v>
      </c>
      <c r="J22" s="632" t="s">
        <v>73</v>
      </c>
      <c r="K22" s="289"/>
      <c r="L22" s="633"/>
      <c r="M22" s="632"/>
      <c r="N22" s="289"/>
      <c r="O22" s="633">
        <v>3</v>
      </c>
      <c r="P22" s="632" t="s">
        <v>74</v>
      </c>
      <c r="Q22" s="289"/>
      <c r="R22" s="633">
        <v>3</v>
      </c>
      <c r="S22" s="632" t="s">
        <v>74</v>
      </c>
      <c r="T22" s="433"/>
      <c r="U22" s="720"/>
      <c r="V22" s="632"/>
      <c r="W22" s="433"/>
      <c r="X22" s="633">
        <v>1</v>
      </c>
      <c r="Y22" s="632" t="s">
        <v>73</v>
      </c>
      <c r="Z22" s="289"/>
      <c r="AA22" s="633">
        <v>5</v>
      </c>
      <c r="AB22" s="632" t="s">
        <v>74</v>
      </c>
      <c r="AC22" s="289"/>
      <c r="AD22" s="633"/>
      <c r="AE22" s="632"/>
      <c r="AF22" s="108"/>
      <c r="AG22" s="39">
        <v>5</v>
      </c>
      <c r="AH22" s="632" t="s">
        <v>74</v>
      </c>
      <c r="AI22" s="190"/>
      <c r="AJ22" s="703"/>
      <c r="AK22" s="632"/>
      <c r="AL22" s="289"/>
      <c r="AM22" s="633">
        <v>3</v>
      </c>
      <c r="AN22" s="632" t="s">
        <v>73</v>
      </c>
      <c r="AO22" s="190"/>
      <c r="AP22" s="703">
        <v>3</v>
      </c>
      <c r="AQ22" s="632" t="s">
        <v>73</v>
      </c>
      <c r="AR22" s="190"/>
      <c r="AS22" s="703">
        <v>3</v>
      </c>
      <c r="AT22" s="632" t="s">
        <v>73</v>
      </c>
      <c r="AU22" s="289"/>
      <c r="AV22" s="633">
        <v>5</v>
      </c>
      <c r="AW22" s="632" t="s">
        <v>74</v>
      </c>
      <c r="AX22" s="289"/>
      <c r="AY22" s="633"/>
      <c r="AZ22" s="632"/>
      <c r="BA22" s="289"/>
      <c r="BB22" s="633"/>
      <c r="BC22" s="632"/>
      <c r="BD22" s="289"/>
      <c r="BE22" s="633"/>
      <c r="BF22" s="632"/>
      <c r="BG22" s="289"/>
      <c r="BH22" s="633">
        <v>3</v>
      </c>
      <c r="BI22" s="632" t="s">
        <v>74</v>
      </c>
      <c r="BJ22" s="289"/>
      <c r="BK22" s="154"/>
      <c r="BL22" s="632"/>
      <c r="BM22" s="289"/>
      <c r="BN22" s="633">
        <v>5</v>
      </c>
      <c r="BO22" s="632" t="s">
        <v>74</v>
      </c>
      <c r="BP22" s="289"/>
      <c r="BQ22" s="502"/>
      <c r="BR22" s="68"/>
    </row>
    <row r="23" spans="1:71" ht="65.25" customHeight="1">
      <c r="A23" s="715" t="s">
        <v>104</v>
      </c>
      <c r="B23" s="672" t="s">
        <v>105</v>
      </c>
      <c r="C23" s="174"/>
      <c r="D23" s="103"/>
      <c r="E23" s="146"/>
      <c r="F23" s="633"/>
      <c r="G23" s="632"/>
      <c r="H23" s="289"/>
      <c r="I23" s="633">
        <v>1</v>
      </c>
      <c r="J23" s="632" t="s">
        <v>73</v>
      </c>
      <c r="K23" s="289"/>
      <c r="L23" s="633"/>
      <c r="M23" s="632"/>
      <c r="N23" s="289"/>
      <c r="O23" s="633"/>
      <c r="P23" s="632"/>
      <c r="Q23" s="289"/>
      <c r="R23" s="633">
        <v>2</v>
      </c>
      <c r="S23" s="632" t="s">
        <v>73</v>
      </c>
      <c r="T23" s="433"/>
      <c r="U23" s="720"/>
      <c r="V23" s="632"/>
      <c r="W23" s="433"/>
      <c r="X23" s="633">
        <v>3</v>
      </c>
      <c r="Y23" s="632" t="s">
        <v>74</v>
      </c>
      <c r="Z23" s="289"/>
      <c r="AA23" s="633">
        <v>5</v>
      </c>
      <c r="AB23" s="632" t="s">
        <v>74</v>
      </c>
      <c r="AC23" s="289"/>
      <c r="AD23" s="633"/>
      <c r="AE23" s="632"/>
      <c r="AF23" s="108"/>
      <c r="AG23" s="39">
        <v>5</v>
      </c>
      <c r="AH23" s="632" t="s">
        <v>74</v>
      </c>
      <c r="AI23" s="190"/>
      <c r="AJ23" s="703">
        <v>3</v>
      </c>
      <c r="AK23" s="632" t="s">
        <v>74</v>
      </c>
      <c r="AL23" s="289"/>
      <c r="AM23" s="633">
        <v>5</v>
      </c>
      <c r="AN23" s="632" t="s">
        <v>74</v>
      </c>
      <c r="AO23" s="190"/>
      <c r="AP23" s="703"/>
      <c r="AQ23" s="632"/>
      <c r="AR23" s="190"/>
      <c r="AS23" s="703">
        <v>5</v>
      </c>
      <c r="AT23" s="632" t="s">
        <v>74</v>
      </c>
      <c r="AU23" s="289"/>
      <c r="AV23" s="633">
        <v>5</v>
      </c>
      <c r="AW23" s="632" t="s">
        <v>74</v>
      </c>
      <c r="AX23" s="289"/>
      <c r="AY23" s="633"/>
      <c r="AZ23" s="632"/>
      <c r="BA23" s="289"/>
      <c r="BB23" s="633"/>
      <c r="BC23" s="632"/>
      <c r="BD23" s="289"/>
      <c r="BE23" s="633"/>
      <c r="BF23" s="632"/>
      <c r="BG23" s="289"/>
      <c r="BH23" s="633">
        <v>5</v>
      </c>
      <c r="BI23" s="632" t="s">
        <v>74</v>
      </c>
      <c r="BJ23" s="289"/>
      <c r="BK23" s="154">
        <v>5</v>
      </c>
      <c r="BL23" s="632" t="s">
        <v>73</v>
      </c>
      <c r="BM23" s="289"/>
      <c r="BN23" s="633">
        <v>5</v>
      </c>
      <c r="BO23" s="632" t="s">
        <v>74</v>
      </c>
      <c r="BP23" s="289"/>
      <c r="BQ23" s="502"/>
      <c r="BR23" s="68"/>
    </row>
    <row r="24" spans="1:71" ht="65.25" customHeight="1">
      <c r="A24" s="715" t="s">
        <v>106</v>
      </c>
      <c r="B24" s="672" t="s">
        <v>107</v>
      </c>
      <c r="C24" s="174"/>
      <c r="D24" s="103"/>
      <c r="E24" s="146"/>
      <c r="F24" s="633"/>
      <c r="G24" s="632"/>
      <c r="H24" s="289"/>
      <c r="I24" s="633">
        <v>1</v>
      </c>
      <c r="J24" s="632" t="s">
        <v>73</v>
      </c>
      <c r="K24" s="289"/>
      <c r="L24" s="633"/>
      <c r="M24" s="632"/>
      <c r="N24" s="289"/>
      <c r="O24" s="633"/>
      <c r="P24" s="632"/>
      <c r="Q24" s="289"/>
      <c r="R24" s="633"/>
      <c r="S24" s="632"/>
      <c r="T24" s="433"/>
      <c r="U24" s="720"/>
      <c r="V24" s="632"/>
      <c r="W24" s="433"/>
      <c r="X24" s="633">
        <v>1</v>
      </c>
      <c r="Y24" s="632" t="s">
        <v>73</v>
      </c>
      <c r="Z24" s="289"/>
      <c r="AA24" s="633">
        <v>4</v>
      </c>
      <c r="AB24" s="632" t="s">
        <v>74</v>
      </c>
      <c r="AC24" s="289"/>
      <c r="AD24" s="633"/>
      <c r="AE24" s="632"/>
      <c r="AF24" s="108"/>
      <c r="AG24" s="39">
        <v>5</v>
      </c>
      <c r="AH24" s="632" t="s">
        <v>74</v>
      </c>
      <c r="AI24" s="190"/>
      <c r="AJ24" s="703">
        <v>5</v>
      </c>
      <c r="AK24" s="632" t="s">
        <v>74</v>
      </c>
      <c r="AL24" s="289"/>
      <c r="AM24" s="633">
        <v>3</v>
      </c>
      <c r="AN24" s="632" t="s">
        <v>73</v>
      </c>
      <c r="AO24" s="190"/>
      <c r="AP24" s="703"/>
      <c r="AQ24" s="632"/>
      <c r="AR24" s="190"/>
      <c r="AS24" s="703">
        <v>3</v>
      </c>
      <c r="AT24" s="632" t="s">
        <v>73</v>
      </c>
      <c r="AU24" s="289"/>
      <c r="AV24" s="633">
        <v>5</v>
      </c>
      <c r="AW24" s="632" t="s">
        <v>74</v>
      </c>
      <c r="AX24" s="289"/>
      <c r="AY24" s="633"/>
      <c r="AZ24" s="632"/>
      <c r="BA24" s="289"/>
      <c r="BB24" s="633"/>
      <c r="BC24" s="632"/>
      <c r="BD24" s="289"/>
      <c r="BE24" s="633"/>
      <c r="BF24" s="632"/>
      <c r="BG24" s="289"/>
      <c r="BH24" s="633">
        <v>3</v>
      </c>
      <c r="BI24" s="632" t="s">
        <v>74</v>
      </c>
      <c r="BJ24" s="289"/>
      <c r="BK24" s="154">
        <v>5</v>
      </c>
      <c r="BL24" s="632" t="s">
        <v>73</v>
      </c>
      <c r="BM24" s="289"/>
      <c r="BN24" s="633">
        <v>3</v>
      </c>
      <c r="BO24" s="632" t="s">
        <v>73</v>
      </c>
      <c r="BP24" s="289"/>
      <c r="BQ24" s="502"/>
      <c r="BR24" s="68"/>
    </row>
    <row r="25" spans="1:71" ht="65.25" customHeight="1">
      <c r="A25" s="715" t="s">
        <v>108</v>
      </c>
      <c r="B25" s="672" t="s">
        <v>109</v>
      </c>
      <c r="C25" s="174"/>
      <c r="D25" s="103"/>
      <c r="E25" s="146"/>
      <c r="F25" s="633"/>
      <c r="G25" s="632"/>
      <c r="H25" s="289"/>
      <c r="I25" s="633">
        <v>3</v>
      </c>
      <c r="J25" s="632" t="s">
        <v>74</v>
      </c>
      <c r="K25" s="289"/>
      <c r="L25" s="633">
        <v>3</v>
      </c>
      <c r="M25" s="632" t="s">
        <v>73</v>
      </c>
      <c r="N25" s="289"/>
      <c r="O25" s="633"/>
      <c r="P25" s="632"/>
      <c r="Q25" s="289"/>
      <c r="R25" s="633"/>
      <c r="S25" s="632"/>
      <c r="T25" s="433"/>
      <c r="U25" s="720">
        <v>3</v>
      </c>
      <c r="V25" s="632" t="s">
        <v>74</v>
      </c>
      <c r="W25" s="433"/>
      <c r="X25" s="633">
        <v>1</v>
      </c>
      <c r="Y25" s="632" t="s">
        <v>73</v>
      </c>
      <c r="Z25" s="289"/>
      <c r="AA25" s="633">
        <v>4</v>
      </c>
      <c r="AB25" s="632" t="s">
        <v>74</v>
      </c>
      <c r="AC25" s="289"/>
      <c r="AD25" s="633"/>
      <c r="AE25" s="632"/>
      <c r="AF25" s="108"/>
      <c r="AG25" s="39">
        <v>5</v>
      </c>
      <c r="AH25" s="632" t="s">
        <v>74</v>
      </c>
      <c r="AI25" s="190"/>
      <c r="AJ25" s="703"/>
      <c r="AK25" s="632"/>
      <c r="AL25" s="289"/>
      <c r="AM25" s="633">
        <v>5</v>
      </c>
      <c r="AN25" s="632" t="s">
        <v>74</v>
      </c>
      <c r="AO25" s="190"/>
      <c r="AP25" s="703"/>
      <c r="AQ25" s="632"/>
      <c r="AR25" s="190"/>
      <c r="AS25" s="703">
        <v>5</v>
      </c>
      <c r="AT25" s="632" t="s">
        <v>74</v>
      </c>
      <c r="AU25" s="289"/>
      <c r="AV25" s="633">
        <v>3</v>
      </c>
      <c r="AW25" t="s">
        <v>74</v>
      </c>
      <c r="AX25" s="632"/>
      <c r="AY25" s="632"/>
      <c r="AZ25" s="632"/>
      <c r="BA25" s="289"/>
      <c r="BB25" s="633"/>
      <c r="BC25" s="632"/>
      <c r="BD25" s="289"/>
      <c r="BE25" s="633">
        <v>1</v>
      </c>
      <c r="BF25" s="632" t="s">
        <v>74</v>
      </c>
      <c r="BG25" s="289"/>
      <c r="BH25" s="633">
        <v>5</v>
      </c>
      <c r="BI25" s="632" t="s">
        <v>74</v>
      </c>
      <c r="BJ25" s="289"/>
      <c r="BK25" s="154">
        <v>5</v>
      </c>
      <c r="BL25" s="632" t="s">
        <v>73</v>
      </c>
      <c r="BM25" s="289"/>
      <c r="BN25" s="633">
        <v>5</v>
      </c>
      <c r="BO25" s="632" t="s">
        <v>74</v>
      </c>
      <c r="BP25" s="289"/>
      <c r="BQ25" s="502"/>
      <c r="BR25" s="68"/>
    </row>
    <row r="26" spans="1:71" ht="29.25" customHeight="1">
      <c r="A26" s="307"/>
      <c r="B26" s="43" t="s">
        <v>110</v>
      </c>
      <c r="C26" s="199"/>
      <c r="D26" s="344"/>
      <c r="E26" s="253"/>
      <c r="F26" s="136"/>
      <c r="G26" s="161"/>
      <c r="H26" s="265"/>
      <c r="I26" s="136"/>
      <c r="J26" s="161"/>
      <c r="K26" s="265"/>
      <c r="L26" s="136"/>
      <c r="M26" s="161"/>
      <c r="N26" s="265"/>
      <c r="O26" s="136"/>
      <c r="P26" s="161"/>
      <c r="Q26" s="265"/>
      <c r="R26" s="136"/>
      <c r="S26" s="161"/>
      <c r="T26" s="514"/>
      <c r="U26" s="533"/>
      <c r="V26" s="161"/>
      <c r="W26" s="514"/>
      <c r="X26" s="136"/>
      <c r="Y26" s="161"/>
      <c r="Z26" s="265"/>
      <c r="AA26" s="136"/>
      <c r="AB26" s="161"/>
      <c r="AC26" s="265"/>
      <c r="AD26" s="136"/>
      <c r="AE26" s="161"/>
      <c r="AF26" s="185"/>
      <c r="AG26" s="150"/>
      <c r="AH26" s="161"/>
      <c r="AI26" s="335"/>
      <c r="AJ26" s="150"/>
      <c r="AK26" s="161"/>
      <c r="AL26" s="265"/>
      <c r="AM26" s="136"/>
      <c r="AN26" s="161"/>
      <c r="AO26" s="335"/>
      <c r="AP26" s="150"/>
      <c r="AQ26" s="161"/>
      <c r="AR26" s="335"/>
      <c r="AS26" s="150"/>
      <c r="AT26" s="161"/>
      <c r="AU26" s="265"/>
      <c r="AV26" s="136"/>
      <c r="AW26" s="161"/>
      <c r="AX26" s="265"/>
      <c r="AY26" s="136"/>
      <c r="AZ26" s="161"/>
      <c r="BA26" s="265"/>
      <c r="BB26" s="136"/>
      <c r="BC26" s="161"/>
      <c r="BD26" s="265"/>
      <c r="BE26" s="136"/>
      <c r="BF26" s="161"/>
      <c r="BG26" s="265"/>
      <c r="BH26" s="136"/>
      <c r="BI26" s="161"/>
      <c r="BJ26" s="265"/>
      <c r="BK26" s="136"/>
      <c r="BL26" s="161"/>
      <c r="BM26" s="265"/>
      <c r="BN26" s="136"/>
      <c r="BO26" s="161"/>
      <c r="BP26" s="265"/>
      <c r="BQ26" s="502"/>
      <c r="BR26" s="68"/>
    </row>
    <row r="27" spans="1:71" ht="65.25" customHeight="1">
      <c r="A27" s="715" t="s">
        <v>111</v>
      </c>
      <c r="B27" s="96" t="s">
        <v>112</v>
      </c>
      <c r="C27" s="174"/>
      <c r="D27" s="103"/>
      <c r="E27" s="146"/>
      <c r="F27" s="633"/>
      <c r="G27" s="632"/>
      <c r="H27" s="289"/>
      <c r="I27" s="633">
        <v>3</v>
      </c>
      <c r="J27" s="632" t="s">
        <v>74</v>
      </c>
      <c r="K27" s="289"/>
      <c r="L27" s="633">
        <v>1</v>
      </c>
      <c r="M27" s="632" t="s">
        <v>73</v>
      </c>
      <c r="N27" s="289"/>
      <c r="O27" s="633"/>
      <c r="P27" s="632"/>
      <c r="Q27" s="289"/>
      <c r="R27" s="633"/>
      <c r="S27" s="632"/>
      <c r="T27" s="433"/>
      <c r="U27" s="720"/>
      <c r="V27" s="632"/>
      <c r="W27" s="433"/>
      <c r="X27" s="633">
        <v>1</v>
      </c>
      <c r="Y27" s="632" t="s">
        <v>73</v>
      </c>
      <c r="Z27" s="289"/>
      <c r="AA27" s="633">
        <v>2</v>
      </c>
      <c r="AB27" s="632" t="s">
        <v>73</v>
      </c>
      <c r="AC27" s="289"/>
      <c r="AD27" s="633"/>
      <c r="AE27" s="632"/>
      <c r="AF27" s="108"/>
      <c r="AG27" s="39">
        <v>5</v>
      </c>
      <c r="AH27" s="632" t="s">
        <v>74</v>
      </c>
      <c r="AI27" s="190"/>
      <c r="AJ27" s="703"/>
      <c r="AK27" s="632"/>
      <c r="AL27" s="289"/>
      <c r="AM27" s="633">
        <v>3</v>
      </c>
      <c r="AN27" s="632" t="s">
        <v>73</v>
      </c>
      <c r="AO27" s="190"/>
      <c r="AP27" s="703"/>
      <c r="AQ27" s="632"/>
      <c r="AR27" s="190"/>
      <c r="AS27" s="703">
        <v>3</v>
      </c>
      <c r="AT27" s="632" t="s">
        <v>73</v>
      </c>
      <c r="AU27" s="289"/>
      <c r="AV27" s="633">
        <v>3</v>
      </c>
      <c r="AW27" s="632" t="s">
        <v>74</v>
      </c>
      <c r="AX27" s="289"/>
      <c r="AY27" s="633"/>
      <c r="AZ27" s="632"/>
      <c r="BA27" s="289"/>
      <c r="BB27" s="633"/>
      <c r="BC27" s="632"/>
      <c r="BD27" s="289"/>
      <c r="BE27" s="633"/>
      <c r="BF27" s="632"/>
      <c r="BG27" s="289"/>
      <c r="BH27" s="633"/>
      <c r="BI27" s="632"/>
      <c r="BJ27" s="289"/>
      <c r="BK27" s="154">
        <v>4</v>
      </c>
      <c r="BL27" s="632" t="s">
        <v>73</v>
      </c>
      <c r="BM27" s="289"/>
      <c r="BN27" s="633">
        <v>3</v>
      </c>
      <c r="BO27" s="632" t="s">
        <v>74</v>
      </c>
      <c r="BP27" s="289"/>
      <c r="BQ27" s="502"/>
      <c r="BR27" s="68"/>
    </row>
    <row r="28" spans="1:71" ht="65.25" customHeight="1">
      <c r="A28" s="715" t="s">
        <v>113</v>
      </c>
      <c r="B28" s="301" t="s">
        <v>114</v>
      </c>
      <c r="C28" s="174"/>
      <c r="D28" s="103"/>
      <c r="E28" s="146"/>
      <c r="F28" s="633"/>
      <c r="G28" s="632"/>
      <c r="H28" s="289"/>
      <c r="I28" s="633">
        <v>1</v>
      </c>
      <c r="J28" s="632" t="s">
        <v>73</v>
      </c>
      <c r="K28" s="289"/>
      <c r="L28" s="633">
        <v>3</v>
      </c>
      <c r="M28" s="632" t="s">
        <v>73</v>
      </c>
      <c r="N28" s="289"/>
      <c r="O28" s="633"/>
      <c r="P28" s="632"/>
      <c r="Q28" s="289"/>
      <c r="R28" s="633">
        <v>2</v>
      </c>
      <c r="S28" s="632" t="s">
        <v>73</v>
      </c>
      <c r="T28" s="433"/>
      <c r="U28" s="720"/>
      <c r="V28" s="632"/>
      <c r="W28" s="433"/>
      <c r="X28" s="633">
        <v>1</v>
      </c>
      <c r="Y28" s="632" t="s">
        <v>73</v>
      </c>
      <c r="Z28" s="289"/>
      <c r="AA28" s="633">
        <v>3</v>
      </c>
      <c r="AB28" s="632" t="s">
        <v>73</v>
      </c>
      <c r="AC28" s="289"/>
      <c r="AD28" s="633"/>
      <c r="AE28" s="632"/>
      <c r="AF28" s="108"/>
      <c r="AG28" s="39">
        <v>5</v>
      </c>
      <c r="AH28" s="632" t="s">
        <v>74</v>
      </c>
      <c r="AI28" s="190"/>
      <c r="AJ28" s="703">
        <v>3</v>
      </c>
      <c r="AK28" s="632" t="s">
        <v>74</v>
      </c>
      <c r="AL28" s="289"/>
      <c r="AM28" s="633"/>
      <c r="AN28" s="632"/>
      <c r="AO28" s="190"/>
      <c r="AP28" s="703"/>
      <c r="AQ28" s="632"/>
      <c r="AR28" s="190"/>
      <c r="AS28" s="703"/>
      <c r="AT28" s="632"/>
      <c r="AU28" s="289"/>
      <c r="AV28" s="633">
        <v>3</v>
      </c>
      <c r="AW28" s="632" t="s">
        <v>74</v>
      </c>
      <c r="AX28" s="289"/>
      <c r="AY28" s="633"/>
      <c r="AZ28" s="632"/>
      <c r="BA28" s="289"/>
      <c r="BB28" s="633"/>
      <c r="BC28" s="632"/>
      <c r="BD28" s="289"/>
      <c r="BE28" s="633"/>
      <c r="BF28" s="632"/>
      <c r="BG28" s="289"/>
      <c r="BH28" s="633"/>
      <c r="BI28" s="632"/>
      <c r="BJ28" s="289"/>
      <c r="BK28" s="154"/>
      <c r="BL28" s="632"/>
      <c r="BM28" s="289"/>
      <c r="BN28" s="633">
        <v>1</v>
      </c>
      <c r="BO28" s="632" t="s">
        <v>73</v>
      </c>
      <c r="BP28" s="289"/>
      <c r="BQ28" s="502"/>
      <c r="BR28" s="68"/>
    </row>
    <row r="29" spans="1:71" ht="65.25" customHeight="1">
      <c r="A29" s="715" t="s">
        <v>115</v>
      </c>
      <c r="B29" s="672" t="s">
        <v>116</v>
      </c>
      <c r="C29" s="174"/>
      <c r="D29" s="103"/>
      <c r="E29" s="146"/>
      <c r="F29" s="633"/>
      <c r="G29" s="632"/>
      <c r="H29" s="289"/>
      <c r="I29" s="633"/>
      <c r="J29" s="632"/>
      <c r="K29" s="289"/>
      <c r="L29" s="633">
        <v>5</v>
      </c>
      <c r="M29" s="632" t="s">
        <v>74</v>
      </c>
      <c r="N29" s="289"/>
      <c r="O29" s="633"/>
      <c r="P29" s="632"/>
      <c r="Q29" s="289"/>
      <c r="R29" s="633"/>
      <c r="S29" s="632"/>
      <c r="T29" s="433"/>
      <c r="U29" s="720"/>
      <c r="V29" s="632"/>
      <c r="W29" s="433"/>
      <c r="X29" s="633">
        <v>1</v>
      </c>
      <c r="Y29" s="632" t="s">
        <v>73</v>
      </c>
      <c r="Z29" s="289"/>
      <c r="AA29" s="633">
        <v>5</v>
      </c>
      <c r="AB29" s="632" t="s">
        <v>74</v>
      </c>
      <c r="AC29" s="289"/>
      <c r="AD29" s="633"/>
      <c r="AE29" s="632"/>
      <c r="AF29" s="108"/>
      <c r="AG29" s="39">
        <v>5</v>
      </c>
      <c r="AH29" s="632" t="s">
        <v>74</v>
      </c>
      <c r="AI29" s="190"/>
      <c r="AJ29" s="703"/>
      <c r="AK29" s="632"/>
      <c r="AL29" s="289"/>
      <c r="AM29" s="633">
        <v>5</v>
      </c>
      <c r="AN29" s="632" t="s">
        <v>74</v>
      </c>
      <c r="AO29" s="190"/>
      <c r="AP29" s="703"/>
      <c r="AQ29" s="632"/>
      <c r="AR29" s="190"/>
      <c r="AS29" s="703">
        <v>5</v>
      </c>
      <c r="AT29" s="632" t="s">
        <v>74</v>
      </c>
      <c r="AU29" s="289"/>
      <c r="AV29" s="633">
        <v>5</v>
      </c>
      <c r="AW29" s="632" t="s">
        <v>74</v>
      </c>
      <c r="AX29" s="289"/>
      <c r="AY29" s="633">
        <v>1</v>
      </c>
      <c r="AZ29" s="632" t="s">
        <v>74</v>
      </c>
      <c r="BA29" s="289"/>
      <c r="BB29" s="633"/>
      <c r="BC29" s="632"/>
      <c r="BD29" s="289"/>
      <c r="BE29" s="633"/>
      <c r="BF29" s="632"/>
      <c r="BG29" s="289"/>
      <c r="BH29" s="633">
        <v>5</v>
      </c>
      <c r="BI29" s="632" t="s">
        <v>74</v>
      </c>
      <c r="BJ29" s="289"/>
      <c r="BK29" s="154">
        <v>5</v>
      </c>
      <c r="BL29" s="632" t="s">
        <v>73</v>
      </c>
      <c r="BM29" s="289"/>
      <c r="BN29" s="633">
        <v>5</v>
      </c>
      <c r="BO29" s="632" t="s">
        <v>74</v>
      </c>
      <c r="BP29" s="289"/>
      <c r="BQ29" s="502"/>
      <c r="BR29" s="68"/>
    </row>
    <row r="30" spans="1:71" ht="65.25" customHeight="1">
      <c r="A30" s="715" t="s">
        <v>117</v>
      </c>
      <c r="B30" s="301" t="s">
        <v>118</v>
      </c>
      <c r="C30" s="174"/>
      <c r="D30" s="103"/>
      <c r="E30" s="146"/>
      <c r="F30" s="633"/>
      <c r="G30" s="632"/>
      <c r="H30" s="289"/>
      <c r="I30" s="633"/>
      <c r="J30" s="632"/>
      <c r="K30" s="289"/>
      <c r="L30" s="633"/>
      <c r="M30" s="632"/>
      <c r="N30" s="289"/>
      <c r="O30" s="633"/>
      <c r="P30" s="632"/>
      <c r="Q30" s="289"/>
      <c r="R30" s="633"/>
      <c r="S30" s="632"/>
      <c r="T30" s="433"/>
      <c r="U30" s="720"/>
      <c r="V30" s="632"/>
      <c r="W30" s="433"/>
      <c r="X30" s="633">
        <v>1</v>
      </c>
      <c r="Y30" s="632" t="s">
        <v>73</v>
      </c>
      <c r="Z30" s="289"/>
      <c r="AA30" s="633"/>
      <c r="AB30" s="632"/>
      <c r="AC30" s="289"/>
      <c r="AD30" s="633"/>
      <c r="AE30" s="632"/>
      <c r="AF30" s="108"/>
      <c r="AG30" s="39">
        <v>5</v>
      </c>
      <c r="AH30" s="632" t="s">
        <v>74</v>
      </c>
      <c r="AI30" s="190"/>
      <c r="AJ30" s="703"/>
      <c r="AK30" s="632"/>
      <c r="AL30" s="289"/>
      <c r="AM30" s="633">
        <v>3</v>
      </c>
      <c r="AN30" s="632" t="s">
        <v>74</v>
      </c>
      <c r="AO30" s="190"/>
      <c r="AP30" s="703"/>
      <c r="AQ30" s="632"/>
      <c r="AR30" s="190"/>
      <c r="AS30" s="703">
        <v>3</v>
      </c>
      <c r="AT30" s="632" t="s">
        <v>74</v>
      </c>
      <c r="AU30" s="289"/>
      <c r="AV30" s="633">
        <v>5</v>
      </c>
      <c r="AW30" s="632" t="s">
        <v>74</v>
      </c>
      <c r="AX30" s="289"/>
      <c r="AY30" s="633"/>
      <c r="AZ30" s="632"/>
      <c r="BA30" s="289"/>
      <c r="BB30" s="633"/>
      <c r="BC30" s="632"/>
      <c r="BD30" s="289"/>
      <c r="BE30" s="633">
        <v>3</v>
      </c>
      <c r="BF30" s="632" t="s">
        <v>74</v>
      </c>
      <c r="BG30" s="289"/>
      <c r="BH30" s="633">
        <v>5</v>
      </c>
      <c r="BI30" s="632" t="s">
        <v>74</v>
      </c>
      <c r="BJ30" s="289"/>
      <c r="BK30" s="154"/>
      <c r="BL30" s="632"/>
      <c r="BM30" s="289"/>
      <c r="BN30" s="633">
        <v>3</v>
      </c>
      <c r="BO30" s="632" t="s">
        <v>74</v>
      </c>
      <c r="BP30" s="289"/>
      <c r="BQ30" s="502"/>
      <c r="BR30" s="68"/>
    </row>
    <row r="31" spans="1:71" ht="65.25" customHeight="1">
      <c r="A31" s="715" t="s">
        <v>119</v>
      </c>
      <c r="B31" s="301" t="s">
        <v>314</v>
      </c>
      <c r="C31" s="174"/>
      <c r="D31" s="103"/>
      <c r="E31" s="146"/>
      <c r="F31" s="633"/>
      <c r="G31" s="632"/>
      <c r="H31" s="289"/>
      <c r="I31" s="633"/>
      <c r="J31" s="632"/>
      <c r="K31" s="289"/>
      <c r="L31" s="633">
        <v>3</v>
      </c>
      <c r="M31" s="632" t="s">
        <v>74</v>
      </c>
      <c r="N31" s="289"/>
      <c r="O31" s="633"/>
      <c r="P31" s="632"/>
      <c r="Q31" s="289"/>
      <c r="R31" s="633">
        <v>3</v>
      </c>
      <c r="S31" s="632" t="s">
        <v>74</v>
      </c>
      <c r="T31" s="433"/>
      <c r="U31" s="720"/>
      <c r="V31" s="632"/>
      <c r="W31" s="433"/>
      <c r="X31" s="633">
        <v>1</v>
      </c>
      <c r="Y31" s="632" t="s">
        <v>73</v>
      </c>
      <c r="Z31" s="289"/>
      <c r="AA31" s="633">
        <v>4</v>
      </c>
      <c r="AB31" s="632" t="s">
        <v>73</v>
      </c>
      <c r="AC31" s="289"/>
      <c r="AD31" s="633"/>
      <c r="AE31" s="632"/>
      <c r="AF31" s="108"/>
      <c r="AG31" s="39">
        <v>3</v>
      </c>
      <c r="AH31" s="632" t="s">
        <v>73</v>
      </c>
      <c r="AI31" s="190"/>
      <c r="AJ31" s="703"/>
      <c r="AK31" s="632"/>
      <c r="AL31" s="289"/>
      <c r="AM31" s="633">
        <v>3</v>
      </c>
      <c r="AN31" s="632" t="s">
        <v>74</v>
      </c>
      <c r="AO31" s="190"/>
      <c r="AP31" s="703"/>
      <c r="AQ31" s="632"/>
      <c r="AR31" s="190"/>
      <c r="AS31" s="703">
        <v>3</v>
      </c>
      <c r="AT31" s="632" t="s">
        <v>74</v>
      </c>
      <c r="AU31" s="289"/>
      <c r="AV31" s="633">
        <v>1</v>
      </c>
      <c r="AW31" s="632" t="s">
        <v>73</v>
      </c>
      <c r="AX31" s="289"/>
      <c r="AY31" s="633"/>
      <c r="AZ31" s="632"/>
      <c r="BA31" s="289"/>
      <c r="BB31" s="633"/>
      <c r="BC31" s="632"/>
      <c r="BD31" s="289"/>
      <c r="BE31" s="633"/>
      <c r="BF31" s="632"/>
      <c r="BG31" s="289"/>
      <c r="BH31" s="633"/>
      <c r="BI31" s="632"/>
      <c r="BJ31" s="289"/>
      <c r="BK31" s="154">
        <v>3</v>
      </c>
      <c r="BL31" s="632" t="s">
        <v>73</v>
      </c>
      <c r="BM31" s="289"/>
      <c r="BN31" s="633">
        <v>5</v>
      </c>
      <c r="BO31" s="632" t="s">
        <v>74</v>
      </c>
      <c r="BP31" s="289"/>
      <c r="BQ31" s="502"/>
      <c r="BR31" s="68"/>
    </row>
    <row r="32" spans="1:71" ht="65.25" customHeight="1">
      <c r="A32" s="715" t="s">
        <v>121</v>
      </c>
      <c r="B32" s="301" t="s">
        <v>122</v>
      </c>
      <c r="C32" s="174"/>
      <c r="D32" s="103"/>
      <c r="E32" s="146"/>
      <c r="F32" s="633"/>
      <c r="G32" s="632"/>
      <c r="H32" s="289"/>
      <c r="I32" s="633"/>
      <c r="J32" s="632"/>
      <c r="K32" s="289"/>
      <c r="L32" s="633">
        <v>5</v>
      </c>
      <c r="M32" s="632" t="s">
        <v>74</v>
      </c>
      <c r="N32" s="289"/>
      <c r="O32" s="633"/>
      <c r="P32" s="632"/>
      <c r="Q32" s="289"/>
      <c r="R32" s="633"/>
      <c r="S32" s="632"/>
      <c r="T32" s="433"/>
      <c r="U32" s="720"/>
      <c r="V32" s="632"/>
      <c r="W32" s="433"/>
      <c r="X32" s="633"/>
      <c r="Y32" s="632"/>
      <c r="Z32" s="289"/>
      <c r="AA32" s="633">
        <v>3</v>
      </c>
      <c r="AB32" s="632" t="s">
        <v>73</v>
      </c>
      <c r="AC32" s="289"/>
      <c r="AD32" s="633"/>
      <c r="AE32" s="632"/>
      <c r="AF32" s="108"/>
      <c r="AG32" s="39">
        <v>5</v>
      </c>
      <c r="AH32" s="632" t="s">
        <v>74</v>
      </c>
      <c r="AI32" s="190"/>
      <c r="AJ32" s="703"/>
      <c r="AK32" s="632"/>
      <c r="AL32" s="289"/>
      <c r="AM32" s="633">
        <v>3</v>
      </c>
      <c r="AN32" s="632" t="s">
        <v>73</v>
      </c>
      <c r="AO32" s="190"/>
      <c r="AP32" s="703"/>
      <c r="AQ32" s="632"/>
      <c r="AR32" s="190"/>
      <c r="AS32" s="703">
        <v>5</v>
      </c>
      <c r="AT32" s="632" t="s">
        <v>74</v>
      </c>
      <c r="AU32" s="289"/>
      <c r="AV32" s="633">
        <v>1</v>
      </c>
      <c r="AW32" s="632" t="s">
        <v>73</v>
      </c>
      <c r="AX32" s="289"/>
      <c r="AY32" s="633"/>
      <c r="AZ32" s="632"/>
      <c r="BA32" s="289"/>
      <c r="BB32" s="633"/>
      <c r="BC32" s="632"/>
      <c r="BD32" s="289"/>
      <c r="BE32" s="633">
        <v>3</v>
      </c>
      <c r="BF32" s="632" t="s">
        <v>74</v>
      </c>
      <c r="BG32" s="289"/>
      <c r="BH32" s="633"/>
      <c r="BI32" s="632"/>
      <c r="BJ32" s="289"/>
      <c r="BK32" s="154">
        <v>3</v>
      </c>
      <c r="BL32" s="632" t="s">
        <v>73</v>
      </c>
      <c r="BM32" s="289"/>
      <c r="BN32" s="633"/>
      <c r="BO32" s="632"/>
      <c r="BP32" s="289"/>
      <c r="BQ32" s="502"/>
      <c r="BR32" s="68"/>
    </row>
    <row r="33" spans="1:71" ht="65.25" customHeight="1">
      <c r="A33" s="715" t="s">
        <v>123</v>
      </c>
      <c r="B33" s="672" t="s">
        <v>124</v>
      </c>
      <c r="C33" s="174"/>
      <c r="D33" s="103"/>
      <c r="E33" s="146"/>
      <c r="F33" s="633"/>
      <c r="G33" s="632"/>
      <c r="H33" s="289"/>
      <c r="I33" s="633"/>
      <c r="J33" s="632"/>
      <c r="K33" s="289"/>
      <c r="L33" s="633"/>
      <c r="M33" s="632"/>
      <c r="N33" s="289"/>
      <c r="O33" s="633"/>
      <c r="P33" s="632"/>
      <c r="Q33" s="289"/>
      <c r="R33" s="633">
        <v>3</v>
      </c>
      <c r="S33" s="632" t="s">
        <v>74</v>
      </c>
      <c r="T33" s="433"/>
      <c r="U33" s="720"/>
      <c r="V33" s="632"/>
      <c r="W33" s="433"/>
      <c r="X33" s="633">
        <v>1</v>
      </c>
      <c r="Y33" s="632" t="s">
        <v>73</v>
      </c>
      <c r="Z33" s="289"/>
      <c r="AA33" s="633">
        <v>5</v>
      </c>
      <c r="AB33" s="632" t="s">
        <v>74</v>
      </c>
      <c r="AC33" s="289"/>
      <c r="AD33" s="633"/>
      <c r="AE33" s="632"/>
      <c r="AF33" s="108"/>
      <c r="AG33" s="39">
        <v>5</v>
      </c>
      <c r="AH33" s="632" t="s">
        <v>74</v>
      </c>
      <c r="AI33" s="190"/>
      <c r="AJ33" s="703"/>
      <c r="AK33" s="632"/>
      <c r="AL33" s="289"/>
      <c r="AM33" s="633">
        <v>3</v>
      </c>
      <c r="AN33" s="632" t="s">
        <v>73</v>
      </c>
      <c r="AO33" s="190"/>
      <c r="AP33" s="703"/>
      <c r="AQ33" s="632"/>
      <c r="AR33" s="190"/>
      <c r="AS33" s="703">
        <v>3</v>
      </c>
      <c r="AT33" s="632" t="s">
        <v>73</v>
      </c>
      <c r="AU33" s="289"/>
      <c r="AV33" s="633">
        <v>5</v>
      </c>
      <c r="AW33" s="632" t="s">
        <v>74</v>
      </c>
      <c r="AX33" s="289"/>
      <c r="AY33" s="633"/>
      <c r="AZ33" s="632"/>
      <c r="BA33" s="289"/>
      <c r="BB33" s="633"/>
      <c r="BC33" s="632"/>
      <c r="BD33" s="289"/>
      <c r="BE33" s="633"/>
      <c r="BF33" s="632"/>
      <c r="BG33" s="289"/>
      <c r="BH33" s="633"/>
      <c r="BI33" s="632"/>
      <c r="BJ33" s="289"/>
      <c r="BK33" s="154"/>
      <c r="BL33" s="632"/>
      <c r="BM33" s="289"/>
      <c r="BN33" s="633">
        <v>3</v>
      </c>
      <c r="BO33" s="632" t="s">
        <v>74</v>
      </c>
      <c r="BP33" s="289"/>
      <c r="BQ33" s="502"/>
      <c r="BR33" s="68"/>
    </row>
    <row r="34" spans="1:71" ht="65.25" customHeight="1">
      <c r="A34" s="715" t="s">
        <v>125</v>
      </c>
      <c r="B34" s="672" t="s">
        <v>126</v>
      </c>
      <c r="C34" s="174"/>
      <c r="D34" s="103"/>
      <c r="E34" s="146"/>
      <c r="F34" s="633"/>
      <c r="G34" s="632"/>
      <c r="H34" s="289"/>
      <c r="I34" s="633"/>
      <c r="J34" s="632"/>
      <c r="K34" s="289"/>
      <c r="L34" s="633"/>
      <c r="M34" s="632"/>
      <c r="N34" s="289"/>
      <c r="O34" s="633"/>
      <c r="P34" s="632"/>
      <c r="Q34" s="289"/>
      <c r="R34" s="633">
        <v>3</v>
      </c>
      <c r="S34" s="632" t="s">
        <v>74</v>
      </c>
      <c r="T34" s="433"/>
      <c r="U34" s="720"/>
      <c r="V34" s="632"/>
      <c r="W34" s="433"/>
      <c r="X34" s="633"/>
      <c r="Y34" s="632"/>
      <c r="Z34" s="289"/>
      <c r="AA34" s="633">
        <v>5</v>
      </c>
      <c r="AB34" s="632" t="s">
        <v>74</v>
      </c>
      <c r="AC34" s="289"/>
      <c r="AD34" s="633"/>
      <c r="AE34" s="632"/>
      <c r="AF34" s="108"/>
      <c r="AG34" s="39">
        <v>5</v>
      </c>
      <c r="AH34" s="632" t="s">
        <v>74</v>
      </c>
      <c r="AI34" s="190"/>
      <c r="AJ34" s="703">
        <v>3</v>
      </c>
      <c r="AK34" s="632" t="s">
        <v>74</v>
      </c>
      <c r="AL34" s="289"/>
      <c r="AM34" s="633">
        <v>3</v>
      </c>
      <c r="AN34" s="632" t="s">
        <v>73</v>
      </c>
      <c r="AO34" s="190"/>
      <c r="AP34" s="703"/>
      <c r="AQ34" s="632"/>
      <c r="AR34" s="190"/>
      <c r="AS34" s="703">
        <v>3</v>
      </c>
      <c r="AT34" s="632" t="s">
        <v>74</v>
      </c>
      <c r="AU34" s="289"/>
      <c r="AV34" s="633">
        <v>5</v>
      </c>
      <c r="AW34" s="632" t="s">
        <v>74</v>
      </c>
      <c r="AX34" s="190"/>
      <c r="AY34" s="703">
        <v>1</v>
      </c>
      <c r="AZ34" s="632" t="s">
        <v>74</v>
      </c>
      <c r="BA34" s="289"/>
      <c r="BB34" s="633"/>
      <c r="BC34" s="632"/>
      <c r="BD34" s="289"/>
      <c r="BE34" s="633"/>
      <c r="BF34" s="632"/>
      <c r="BG34" s="289"/>
      <c r="BH34" s="633">
        <v>3</v>
      </c>
      <c r="BI34" s="632" t="s">
        <v>74</v>
      </c>
      <c r="BJ34" s="289"/>
      <c r="BK34" s="154"/>
      <c r="BL34" s="632"/>
      <c r="BM34" s="289"/>
      <c r="BN34" s="633">
        <v>5</v>
      </c>
      <c r="BO34" s="632" t="s">
        <v>74</v>
      </c>
      <c r="BP34" s="289"/>
      <c r="BQ34" s="502"/>
      <c r="BR34" s="68"/>
    </row>
    <row r="35" spans="1:71" ht="65.25" customHeight="1">
      <c r="A35" s="715" t="s">
        <v>127</v>
      </c>
      <c r="B35" s="672" t="s">
        <v>128</v>
      </c>
      <c r="C35" s="174"/>
      <c r="D35" s="103"/>
      <c r="E35" s="146"/>
      <c r="F35" s="633"/>
      <c r="G35" s="632"/>
      <c r="H35" s="289"/>
      <c r="I35" s="633"/>
      <c r="J35" s="632"/>
      <c r="K35" s="289"/>
      <c r="L35" s="633"/>
      <c r="M35" s="632"/>
      <c r="N35" s="289"/>
      <c r="O35" s="633"/>
      <c r="P35" s="632"/>
      <c r="Q35" s="289"/>
      <c r="R35" s="633">
        <v>3</v>
      </c>
      <c r="S35" s="632" t="s">
        <v>74</v>
      </c>
      <c r="T35" s="433"/>
      <c r="U35" s="720"/>
      <c r="V35" s="632"/>
      <c r="W35" s="433"/>
      <c r="X35" s="633"/>
      <c r="Y35" s="632"/>
      <c r="Z35" s="289"/>
      <c r="AA35" s="633">
        <v>5</v>
      </c>
      <c r="AB35" s="632" t="s">
        <v>74</v>
      </c>
      <c r="AC35" s="289"/>
      <c r="AD35" s="633"/>
      <c r="AE35" s="632"/>
      <c r="AF35" s="108"/>
      <c r="AG35" s="39">
        <v>5</v>
      </c>
      <c r="AH35" s="632" t="s">
        <v>74</v>
      </c>
      <c r="AI35" s="190"/>
      <c r="AJ35" s="703">
        <v>3</v>
      </c>
      <c r="AK35" s="632" t="s">
        <v>74</v>
      </c>
      <c r="AL35" s="289"/>
      <c r="AM35" s="633">
        <v>3</v>
      </c>
      <c r="AN35" s="632" t="s">
        <v>73</v>
      </c>
      <c r="AO35" s="190"/>
      <c r="AP35" s="703"/>
      <c r="AQ35" s="632"/>
      <c r="AR35" s="190"/>
      <c r="AS35" s="703">
        <v>3</v>
      </c>
      <c r="AT35" s="632" t="s">
        <v>74</v>
      </c>
      <c r="AU35" s="289"/>
      <c r="AV35" s="633">
        <v>5</v>
      </c>
      <c r="AW35" s="632" t="s">
        <v>74</v>
      </c>
      <c r="AX35" s="190"/>
      <c r="AY35" s="703"/>
      <c r="AZ35" s="632"/>
      <c r="BA35" s="289"/>
      <c r="BB35" s="633"/>
      <c r="BC35" s="632"/>
      <c r="BD35" s="289"/>
      <c r="BE35" s="633"/>
      <c r="BF35" s="632"/>
      <c r="BG35" s="289"/>
      <c r="BH35" s="633"/>
      <c r="BI35" s="632"/>
      <c r="BJ35" s="289"/>
      <c r="BK35" s="154"/>
      <c r="BL35" s="632"/>
      <c r="BM35" s="289"/>
      <c r="BN35" s="633">
        <v>5</v>
      </c>
      <c r="BO35" s="632" t="s">
        <v>74</v>
      </c>
      <c r="BP35" s="289"/>
      <c r="BQ35" s="502"/>
      <c r="BR35" s="68"/>
    </row>
    <row r="36" spans="1:71" ht="29.25" customHeight="1">
      <c r="A36" s="68"/>
      <c r="B36" s="442" t="s">
        <v>129</v>
      </c>
      <c r="C36" s="344"/>
      <c r="D36" s="344"/>
      <c r="E36" s="253"/>
      <c r="F36" s="136"/>
      <c r="G36" s="161"/>
      <c r="H36" s="265"/>
      <c r="I36" s="136"/>
      <c r="J36" s="161"/>
      <c r="K36" s="265"/>
      <c r="L36" s="136"/>
      <c r="M36" s="161"/>
      <c r="N36" s="265"/>
      <c r="O36" s="136"/>
      <c r="P36" s="161"/>
      <c r="Q36" s="265"/>
      <c r="R36" s="136"/>
      <c r="S36" s="161"/>
      <c r="T36" s="514"/>
      <c r="U36" s="533"/>
      <c r="V36" s="161"/>
      <c r="W36" s="514"/>
      <c r="X36" s="136"/>
      <c r="Y36" s="161"/>
      <c r="Z36" s="265"/>
      <c r="AA36" s="136"/>
      <c r="AB36" s="161"/>
      <c r="AC36" s="265"/>
      <c r="AD36" s="136"/>
      <c r="AE36" s="161"/>
      <c r="AF36" s="185"/>
      <c r="AG36" s="150"/>
      <c r="AH36" s="161"/>
      <c r="AI36" s="335"/>
      <c r="AJ36" s="150"/>
      <c r="AK36" s="161"/>
      <c r="AL36" s="265"/>
      <c r="AM36" s="136"/>
      <c r="AN36" s="161"/>
      <c r="AO36" s="335"/>
      <c r="AP36" s="150"/>
      <c r="AQ36" s="161"/>
      <c r="AR36" s="335"/>
      <c r="AS36" s="150"/>
      <c r="AT36" s="161"/>
      <c r="AU36" s="265"/>
      <c r="AV36" s="136"/>
      <c r="AW36" s="161"/>
      <c r="AX36" s="265"/>
      <c r="AY36" s="136"/>
      <c r="AZ36" s="161"/>
      <c r="BA36" s="265"/>
      <c r="BB36" s="136"/>
      <c r="BC36" s="161"/>
      <c r="BD36" s="265"/>
      <c r="BE36" s="136"/>
      <c r="BF36" s="161"/>
      <c r="BG36" s="265"/>
      <c r="BH36" s="136"/>
      <c r="BI36" s="161"/>
      <c r="BJ36" s="265"/>
      <c r="BK36" s="136"/>
      <c r="BL36" s="161"/>
      <c r="BM36" s="265"/>
      <c r="BN36" s="136"/>
      <c r="BO36" s="161"/>
      <c r="BP36" s="265"/>
      <c r="BQ36" s="502"/>
      <c r="BR36" s="68"/>
    </row>
    <row r="37" spans="1:71" ht="65.25" customHeight="1">
      <c r="A37" s="715" t="s">
        <v>130</v>
      </c>
      <c r="B37" s="672" t="s">
        <v>131</v>
      </c>
      <c r="C37" s="174"/>
      <c r="D37" s="103"/>
      <c r="E37" s="146"/>
      <c r="F37" s="633"/>
      <c r="G37" s="632"/>
      <c r="H37" s="289"/>
      <c r="I37" s="633"/>
      <c r="J37" s="632"/>
      <c r="K37" s="289"/>
      <c r="L37" s="633"/>
      <c r="M37" s="632"/>
      <c r="N37" s="289"/>
      <c r="O37" s="633"/>
      <c r="P37" s="632"/>
      <c r="Q37" s="289"/>
      <c r="R37" s="633"/>
      <c r="S37" s="632"/>
      <c r="T37" s="433"/>
      <c r="U37" s="720"/>
      <c r="V37" s="632"/>
      <c r="W37" s="433"/>
      <c r="X37" s="633"/>
      <c r="Y37" s="632"/>
      <c r="Z37" s="289"/>
      <c r="AA37" s="633">
        <v>4</v>
      </c>
      <c r="AB37" s="632" t="s">
        <v>74</v>
      </c>
      <c r="AC37" s="289"/>
      <c r="AD37" s="633"/>
      <c r="AE37" s="632"/>
      <c r="AF37" s="108"/>
      <c r="AG37" s="39">
        <v>5</v>
      </c>
      <c r="AH37" s="632" t="s">
        <v>74</v>
      </c>
      <c r="AI37" s="190"/>
      <c r="AJ37" s="703"/>
      <c r="AK37" s="632"/>
      <c r="AL37" s="289"/>
      <c r="AM37" s="633">
        <v>3</v>
      </c>
      <c r="AN37" s="632" t="s">
        <v>74</v>
      </c>
      <c r="AO37" s="190"/>
      <c r="AP37" s="703"/>
      <c r="AQ37" s="632"/>
      <c r="AR37" s="190"/>
      <c r="AS37" s="703">
        <v>5</v>
      </c>
      <c r="AT37" s="632" t="s">
        <v>74</v>
      </c>
      <c r="AU37" s="289"/>
      <c r="AV37" s="633">
        <v>4</v>
      </c>
      <c r="AW37" s="632" t="s">
        <v>74</v>
      </c>
      <c r="AX37" s="289"/>
      <c r="AY37" s="633"/>
      <c r="AZ37" s="632"/>
      <c r="BA37" s="289"/>
      <c r="BB37" s="633"/>
      <c r="BC37" s="632"/>
      <c r="BD37" s="289"/>
      <c r="BE37" s="633"/>
      <c r="BF37" s="632"/>
      <c r="BG37" s="289"/>
      <c r="BH37" s="633">
        <v>3</v>
      </c>
      <c r="BI37" s="632" t="s">
        <v>74</v>
      </c>
      <c r="BJ37" s="289"/>
      <c r="BK37" s="633"/>
      <c r="BL37" s="632"/>
      <c r="BM37" s="289"/>
      <c r="BN37" s="633">
        <v>3</v>
      </c>
      <c r="BO37" s="632" t="s">
        <v>74</v>
      </c>
      <c r="BP37" s="289"/>
      <c r="BQ37" s="502"/>
      <c r="BR37" s="68"/>
    </row>
    <row r="38" spans="1:71" ht="65.25" customHeight="1">
      <c r="A38" s="715" t="s">
        <v>132</v>
      </c>
      <c r="B38" s="672" t="s">
        <v>133</v>
      </c>
      <c r="C38" s="174"/>
      <c r="D38" s="103"/>
      <c r="E38" s="146"/>
      <c r="F38" s="633"/>
      <c r="G38" s="632"/>
      <c r="H38" s="289"/>
      <c r="I38" s="633"/>
      <c r="J38" s="632"/>
      <c r="K38" s="289"/>
      <c r="L38" s="633">
        <v>3</v>
      </c>
      <c r="M38" s="632" t="s">
        <v>74</v>
      </c>
      <c r="N38" s="289"/>
      <c r="O38" s="633"/>
      <c r="P38" s="632"/>
      <c r="Q38" s="289"/>
      <c r="R38" s="633"/>
      <c r="S38" s="632"/>
      <c r="T38" s="433"/>
      <c r="U38" s="720"/>
      <c r="V38" s="632"/>
      <c r="W38" s="433"/>
      <c r="X38" s="633"/>
      <c r="Y38" s="632"/>
      <c r="Z38" s="289"/>
      <c r="AA38" s="633">
        <v>4</v>
      </c>
      <c r="AB38" s="632" t="s">
        <v>74</v>
      </c>
      <c r="AC38" s="289"/>
      <c r="AD38" s="633"/>
      <c r="AE38" s="632"/>
      <c r="AF38" s="108"/>
      <c r="AG38" s="39">
        <v>5</v>
      </c>
      <c r="AH38" s="632" t="s">
        <v>74</v>
      </c>
      <c r="AI38" s="190"/>
      <c r="AJ38" s="703"/>
      <c r="AK38" s="632"/>
      <c r="AL38" s="289"/>
      <c r="AM38" s="633">
        <v>3</v>
      </c>
      <c r="AN38" s="632" t="s">
        <v>73</v>
      </c>
      <c r="AO38" s="190"/>
      <c r="AP38" s="703"/>
      <c r="AQ38" s="632"/>
      <c r="AR38" s="190"/>
      <c r="AS38" s="703">
        <v>3</v>
      </c>
      <c r="AT38" s="632" t="s">
        <v>74</v>
      </c>
      <c r="AU38" s="289"/>
      <c r="AV38" s="633">
        <v>5</v>
      </c>
      <c r="AW38" s="632" t="s">
        <v>74</v>
      </c>
      <c r="AX38" s="289"/>
      <c r="AY38" s="633"/>
      <c r="AZ38" s="632"/>
      <c r="BA38" s="289"/>
      <c r="BB38" s="633"/>
      <c r="BC38" s="632"/>
      <c r="BD38" s="289"/>
      <c r="BE38" s="633"/>
      <c r="BF38" s="632"/>
      <c r="BG38" s="289"/>
      <c r="BH38" s="633"/>
      <c r="BI38" s="632"/>
      <c r="BJ38" s="289"/>
      <c r="BK38" s="633"/>
      <c r="BL38" s="632"/>
      <c r="BM38" s="289"/>
      <c r="BN38" s="633">
        <v>3</v>
      </c>
      <c r="BO38" s="632" t="s">
        <v>73</v>
      </c>
      <c r="BP38" s="289"/>
      <c r="BQ38" s="502"/>
      <c r="BR38" s="68"/>
    </row>
    <row r="39" spans="1:71" ht="65.25" customHeight="1">
      <c r="A39" s="715" t="s">
        <v>134</v>
      </c>
      <c r="B39" s="672" t="s">
        <v>135</v>
      </c>
      <c r="C39" s="174"/>
      <c r="D39" s="103"/>
      <c r="E39" s="146"/>
      <c r="F39" s="633"/>
      <c r="G39" s="632"/>
      <c r="H39" s="289"/>
      <c r="I39" s="633"/>
      <c r="J39" s="632"/>
      <c r="K39" s="289"/>
      <c r="L39" s="633">
        <v>5</v>
      </c>
      <c r="M39" s="632" t="s">
        <v>73</v>
      </c>
      <c r="N39" s="289"/>
      <c r="O39" s="633"/>
      <c r="P39" s="632"/>
      <c r="Q39" s="289"/>
      <c r="R39" s="633">
        <v>3</v>
      </c>
      <c r="S39" s="632" t="s">
        <v>74</v>
      </c>
      <c r="T39" s="433"/>
      <c r="U39" s="720"/>
      <c r="V39" s="632"/>
      <c r="W39" s="433"/>
      <c r="X39" s="633"/>
      <c r="Y39" s="632"/>
      <c r="Z39" s="289"/>
      <c r="AA39" s="633">
        <v>3</v>
      </c>
      <c r="AB39" s="632" t="s">
        <v>73</v>
      </c>
      <c r="AC39" s="289"/>
      <c r="AD39" s="633"/>
      <c r="AE39" s="632"/>
      <c r="AF39" s="108"/>
      <c r="AG39" s="39">
        <v>5</v>
      </c>
      <c r="AH39" s="632" t="s">
        <v>74</v>
      </c>
      <c r="AI39" s="190"/>
      <c r="AJ39" s="703"/>
      <c r="AK39" s="632"/>
      <c r="AL39" s="289"/>
      <c r="AM39" s="633">
        <v>1</v>
      </c>
      <c r="AN39" s="632" t="s">
        <v>73</v>
      </c>
      <c r="AO39" s="190"/>
      <c r="AP39" s="703"/>
      <c r="AQ39" s="632"/>
      <c r="AR39" s="190"/>
      <c r="AS39" s="703">
        <v>1</v>
      </c>
      <c r="AT39" s="632" t="s">
        <v>73</v>
      </c>
      <c r="AU39" s="289"/>
      <c r="AV39" s="633">
        <v>5</v>
      </c>
      <c r="AW39" s="632" t="s">
        <v>74</v>
      </c>
      <c r="AX39" s="289"/>
      <c r="AY39" s="633"/>
      <c r="AZ39" s="632"/>
      <c r="BA39" s="289"/>
      <c r="BB39" s="633"/>
      <c r="BC39" s="632"/>
      <c r="BD39" s="289"/>
      <c r="BE39" s="633"/>
      <c r="BF39" s="632"/>
      <c r="BG39" s="289"/>
      <c r="BH39" s="633"/>
      <c r="BI39" s="632"/>
      <c r="BJ39" s="289"/>
      <c r="BK39" s="633"/>
      <c r="BL39" s="632"/>
      <c r="BM39" s="289"/>
      <c r="BN39" s="633">
        <v>5</v>
      </c>
      <c r="BO39" s="632" t="s">
        <v>74</v>
      </c>
      <c r="BP39" s="289"/>
      <c r="BQ39" s="502"/>
      <c r="BR39" s="68"/>
    </row>
    <row r="40" spans="1:71" ht="65.25" customHeight="1">
      <c r="A40" s="715" t="s">
        <v>136</v>
      </c>
      <c r="B40" s="672" t="s">
        <v>137</v>
      </c>
      <c r="C40" s="174"/>
      <c r="D40" s="103"/>
      <c r="E40" s="146"/>
      <c r="F40" s="633"/>
      <c r="G40" s="632"/>
      <c r="H40" s="289"/>
      <c r="I40" s="633"/>
      <c r="J40" s="632"/>
      <c r="K40" s="289"/>
      <c r="L40" s="633"/>
      <c r="M40" s="632"/>
      <c r="N40" s="289"/>
      <c r="O40" s="633"/>
      <c r="P40" s="632"/>
      <c r="Q40" s="289"/>
      <c r="R40" s="633">
        <v>2</v>
      </c>
      <c r="S40" s="632" t="s">
        <v>73</v>
      </c>
      <c r="T40" s="433"/>
      <c r="U40" s="720"/>
      <c r="V40" s="632"/>
      <c r="W40" s="433"/>
      <c r="X40" s="633"/>
      <c r="Y40" s="632"/>
      <c r="Z40" s="289"/>
      <c r="AA40" s="633"/>
      <c r="AB40" s="632"/>
      <c r="AC40" s="289"/>
      <c r="AD40" s="633"/>
      <c r="AE40" s="632"/>
      <c r="AF40" s="108"/>
      <c r="AG40" s="39">
        <v>4</v>
      </c>
      <c r="AH40" s="632" t="s">
        <v>74</v>
      </c>
      <c r="AI40" s="190"/>
      <c r="AJ40" s="703"/>
      <c r="AK40" s="632"/>
      <c r="AL40" s="289"/>
      <c r="AM40" s="633">
        <v>1</v>
      </c>
      <c r="AN40" s="632" t="s">
        <v>73</v>
      </c>
      <c r="AO40" s="190"/>
      <c r="AP40" s="703"/>
      <c r="AQ40" s="632"/>
      <c r="AR40" s="190"/>
      <c r="AS40" s="703">
        <v>1</v>
      </c>
      <c r="AT40" s="632" t="s">
        <v>73</v>
      </c>
      <c r="AU40" s="289"/>
      <c r="AV40" s="633">
        <v>5</v>
      </c>
      <c r="AW40" s="632" t="s">
        <v>74</v>
      </c>
      <c r="AX40" s="289"/>
      <c r="AY40" s="633"/>
      <c r="AZ40" s="632"/>
      <c r="BA40" s="289"/>
      <c r="BB40" s="633"/>
      <c r="BC40" s="632"/>
      <c r="BD40" s="289"/>
      <c r="BE40" s="633"/>
      <c r="BF40" s="632"/>
      <c r="BG40" s="289"/>
      <c r="BH40" s="633"/>
      <c r="BI40" s="632"/>
      <c r="BJ40" s="289"/>
      <c r="BK40" s="633"/>
      <c r="BL40" s="632"/>
      <c r="BM40" s="289"/>
      <c r="BN40" s="633">
        <v>3</v>
      </c>
      <c r="BO40" s="632" t="s">
        <v>73</v>
      </c>
      <c r="BP40" s="289"/>
      <c r="BQ40" s="502"/>
      <c r="BR40" s="68"/>
    </row>
    <row r="41" spans="1:71" ht="65.25" customHeight="1">
      <c r="A41" s="715" t="s">
        <v>138</v>
      </c>
      <c r="B41" s="672" t="s">
        <v>139</v>
      </c>
      <c r="C41" s="174"/>
      <c r="D41" s="103"/>
      <c r="E41" s="146"/>
      <c r="F41" s="633"/>
      <c r="G41" s="632"/>
      <c r="H41" s="289"/>
      <c r="I41" s="633"/>
      <c r="J41" s="632"/>
      <c r="K41" s="289"/>
      <c r="L41" s="633"/>
      <c r="M41" s="632"/>
      <c r="N41" s="289"/>
      <c r="O41" s="633"/>
      <c r="P41" s="632"/>
      <c r="Q41" s="289"/>
      <c r="R41" s="633">
        <v>3</v>
      </c>
      <c r="S41" s="632" t="s">
        <v>73</v>
      </c>
      <c r="T41" s="433"/>
      <c r="U41" s="720"/>
      <c r="V41" s="632"/>
      <c r="W41" s="433"/>
      <c r="X41" s="633"/>
      <c r="Y41" s="632"/>
      <c r="Z41" s="289"/>
      <c r="AA41" s="633">
        <v>2</v>
      </c>
      <c r="AB41" s="632" t="s">
        <v>73</v>
      </c>
      <c r="AC41" s="289"/>
      <c r="AD41" s="633"/>
      <c r="AE41" s="632"/>
      <c r="AF41" s="108"/>
      <c r="AG41" s="39">
        <v>5</v>
      </c>
      <c r="AH41" s="632" t="s">
        <v>74</v>
      </c>
      <c r="AI41" s="190"/>
      <c r="AJ41" s="703"/>
      <c r="AK41" s="632"/>
      <c r="AL41" s="289"/>
      <c r="AM41" s="633"/>
      <c r="AN41" s="632"/>
      <c r="AO41" s="190"/>
      <c r="AP41" s="703"/>
      <c r="AQ41" s="632"/>
      <c r="AR41" s="190"/>
      <c r="AS41" s="703"/>
      <c r="AT41" s="632"/>
      <c r="AU41" s="289"/>
      <c r="AV41" s="633">
        <v>5</v>
      </c>
      <c r="AW41" s="632" t="s">
        <v>74</v>
      </c>
      <c r="AX41" s="289"/>
      <c r="AY41" s="633"/>
      <c r="AZ41" s="632"/>
      <c r="BA41" s="289"/>
      <c r="BB41" s="633"/>
      <c r="BC41" s="632"/>
      <c r="BD41" s="289"/>
      <c r="BE41" s="633"/>
      <c r="BF41" s="632"/>
      <c r="BG41" s="289"/>
      <c r="BH41" s="633"/>
      <c r="BI41" s="632"/>
      <c r="BJ41" s="289"/>
      <c r="BK41" s="633"/>
      <c r="BL41" s="632"/>
      <c r="BM41" s="289"/>
      <c r="BN41" s="633"/>
      <c r="BO41" s="632"/>
      <c r="BP41" s="289"/>
      <c r="BQ41" s="502"/>
      <c r="BR41" s="68"/>
    </row>
    <row r="42" spans="1:71" ht="29.25" customHeight="1">
      <c r="A42" s="68"/>
      <c r="B42" s="442" t="s">
        <v>140</v>
      </c>
      <c r="C42" s="344"/>
      <c r="D42" s="344"/>
      <c r="E42" s="253"/>
      <c r="F42" s="136"/>
      <c r="G42" s="161"/>
      <c r="H42" s="265"/>
      <c r="I42" s="136"/>
      <c r="J42" s="161"/>
      <c r="K42" s="265"/>
      <c r="L42" s="136"/>
      <c r="M42" s="161"/>
      <c r="N42" s="265"/>
      <c r="O42" s="136"/>
      <c r="P42" s="161"/>
      <c r="Q42" s="265"/>
      <c r="R42" s="136"/>
      <c r="S42" s="161"/>
      <c r="T42" s="514"/>
      <c r="U42" s="533"/>
      <c r="V42" s="161"/>
      <c r="W42" s="514"/>
      <c r="X42" s="136"/>
      <c r="Y42" s="161"/>
      <c r="Z42" s="265"/>
      <c r="AA42" s="136"/>
      <c r="AB42" s="161"/>
      <c r="AC42" s="265"/>
      <c r="AD42" s="136"/>
      <c r="AE42" s="161"/>
      <c r="AF42" s="185"/>
      <c r="AG42" s="150"/>
      <c r="AH42" s="161"/>
      <c r="AI42" s="335"/>
      <c r="AJ42" s="150"/>
      <c r="AK42" s="161"/>
      <c r="AL42" s="265"/>
      <c r="AM42" s="136"/>
      <c r="AN42" s="161"/>
      <c r="AO42" s="335"/>
      <c r="AP42" s="150"/>
      <c r="AQ42" s="161"/>
      <c r="AR42" s="335"/>
      <c r="AS42" s="150"/>
      <c r="AT42" s="161"/>
      <c r="AU42" s="265"/>
      <c r="AV42" s="136"/>
      <c r="AW42" s="161"/>
      <c r="AX42" s="265"/>
      <c r="AY42" s="136"/>
      <c r="AZ42" s="161"/>
      <c r="BA42" s="265"/>
      <c r="BB42" s="136"/>
      <c r="BC42" s="161"/>
      <c r="BD42" s="265"/>
      <c r="BE42" s="136"/>
      <c r="BF42" s="161"/>
      <c r="BG42" s="265"/>
      <c r="BH42" s="136"/>
      <c r="BI42" s="161"/>
      <c r="BJ42" s="265"/>
      <c r="BK42" s="136"/>
      <c r="BL42" s="161"/>
      <c r="BM42" s="265"/>
      <c r="BN42" s="136"/>
      <c r="BO42" s="161"/>
      <c r="BP42" s="265"/>
      <c r="BQ42" s="502"/>
      <c r="BR42" s="68"/>
    </row>
    <row r="43" spans="1:71" ht="65.25" customHeight="1">
      <c r="A43" s="715" t="s">
        <v>141</v>
      </c>
      <c r="B43" s="672" t="s">
        <v>142</v>
      </c>
      <c r="C43" s="174"/>
      <c r="D43" s="103"/>
      <c r="E43" s="146"/>
      <c r="F43" s="633"/>
      <c r="G43" s="632"/>
      <c r="H43" s="289"/>
      <c r="I43" s="633">
        <v>2</v>
      </c>
      <c r="J43" s="632" t="s">
        <v>73</v>
      </c>
      <c r="K43" s="289"/>
      <c r="L43" s="633">
        <v>3</v>
      </c>
      <c r="M43" s="632" t="s">
        <v>73</v>
      </c>
      <c r="N43" s="289"/>
      <c r="O43" s="633">
        <v>3</v>
      </c>
      <c r="P43" s="632" t="s">
        <v>73</v>
      </c>
      <c r="Q43" s="289"/>
      <c r="R43" s="633">
        <v>4</v>
      </c>
      <c r="S43" s="632" t="s">
        <v>74</v>
      </c>
      <c r="T43" s="433"/>
      <c r="U43" s="720"/>
      <c r="V43" s="632"/>
      <c r="W43" s="433"/>
      <c r="X43" s="633"/>
      <c r="Y43" s="632"/>
      <c r="Z43" s="289"/>
      <c r="AA43" s="633">
        <v>2</v>
      </c>
      <c r="AB43" s="632" t="s">
        <v>73</v>
      </c>
      <c r="AC43" s="289"/>
      <c r="AD43" s="633">
        <v>2</v>
      </c>
      <c r="AE43" s="632" t="s">
        <v>73</v>
      </c>
      <c r="AF43" s="108"/>
      <c r="AG43" s="39">
        <v>5</v>
      </c>
      <c r="AH43" s="632" t="s">
        <v>74</v>
      </c>
      <c r="AI43" s="190"/>
      <c r="AJ43" s="703"/>
      <c r="AK43" s="632"/>
      <c r="AL43" s="289"/>
      <c r="AM43" s="633"/>
      <c r="AN43" s="632"/>
      <c r="AO43" s="190"/>
      <c r="AP43" s="703">
        <v>3</v>
      </c>
      <c r="AQ43" s="632" t="s">
        <v>73</v>
      </c>
      <c r="AR43" s="190"/>
      <c r="AS43" s="703">
        <v>3</v>
      </c>
      <c r="AT43" s="632" t="s">
        <v>73</v>
      </c>
      <c r="AU43" s="289"/>
      <c r="AV43" s="633">
        <v>5</v>
      </c>
      <c r="AW43" s="632" t="s">
        <v>74</v>
      </c>
      <c r="AX43" s="289"/>
      <c r="AY43" s="633"/>
      <c r="AZ43" s="632"/>
      <c r="BA43" s="289"/>
      <c r="BB43" s="633"/>
      <c r="BC43" s="632"/>
      <c r="BD43" s="289"/>
      <c r="BE43" s="633">
        <v>1</v>
      </c>
      <c r="BF43" s="632" t="s">
        <v>74</v>
      </c>
      <c r="BG43" s="289"/>
      <c r="BH43" s="633">
        <v>5</v>
      </c>
      <c r="BI43" s="632" t="s">
        <v>74</v>
      </c>
      <c r="BJ43" s="289"/>
      <c r="BK43" s="633"/>
      <c r="BL43" s="632"/>
      <c r="BM43" s="289"/>
      <c r="BN43" s="633">
        <v>5</v>
      </c>
      <c r="BO43" s="632" t="s">
        <v>74</v>
      </c>
      <c r="BP43" s="289"/>
      <c r="BQ43" s="502"/>
      <c r="BR43" s="68"/>
    </row>
    <row r="44" spans="1:71" ht="65.25" customHeight="1">
      <c r="A44" s="715" t="s">
        <v>143</v>
      </c>
      <c r="B44" s="672" t="s">
        <v>144</v>
      </c>
      <c r="C44" s="174"/>
      <c r="D44" s="103"/>
      <c r="E44" s="146"/>
      <c r="F44" s="633"/>
      <c r="G44" s="632"/>
      <c r="H44" s="289"/>
      <c r="I44" s="633">
        <v>1</v>
      </c>
      <c r="J44" s="632" t="s">
        <v>73</v>
      </c>
      <c r="K44" s="289"/>
      <c r="L44" s="633">
        <v>3</v>
      </c>
      <c r="M44" s="632" t="s">
        <v>73</v>
      </c>
      <c r="N44" s="289"/>
      <c r="O44" s="633">
        <v>4</v>
      </c>
      <c r="P44" s="632" t="s">
        <v>73</v>
      </c>
      <c r="Q44" s="289"/>
      <c r="R44" s="633">
        <v>2</v>
      </c>
      <c r="S44" s="632" t="s">
        <v>73</v>
      </c>
      <c r="T44" s="433"/>
      <c r="U44" s="720"/>
      <c r="V44" s="632"/>
      <c r="W44" s="433"/>
      <c r="X44" s="633">
        <v>3</v>
      </c>
      <c r="Y44" s="632" t="s">
        <v>73</v>
      </c>
      <c r="Z44" s="289"/>
      <c r="AA44" s="633">
        <v>2</v>
      </c>
      <c r="AB44" s="632" t="s">
        <v>73</v>
      </c>
      <c r="AC44" s="289"/>
      <c r="AD44" s="633">
        <v>4</v>
      </c>
      <c r="AE44" s="632" t="s">
        <v>73</v>
      </c>
      <c r="AF44" s="108"/>
      <c r="AG44" s="39">
        <v>5</v>
      </c>
      <c r="AH44" s="632" t="s">
        <v>74</v>
      </c>
      <c r="AI44" s="190"/>
      <c r="AJ44" s="703"/>
      <c r="AK44" s="632"/>
      <c r="AL44" s="289"/>
      <c r="AM44" s="633">
        <v>1</v>
      </c>
      <c r="AN44" s="632" t="s">
        <v>73</v>
      </c>
      <c r="AO44" s="190"/>
      <c r="AP44" s="703">
        <v>1</v>
      </c>
      <c r="AQ44" s="632" t="s">
        <v>73</v>
      </c>
      <c r="AR44" s="190"/>
      <c r="AS44" s="703">
        <v>3</v>
      </c>
      <c r="AT44" s="632" t="s">
        <v>73</v>
      </c>
      <c r="AU44" s="289"/>
      <c r="AV44" s="633">
        <v>5</v>
      </c>
      <c r="AW44" s="632" t="s">
        <v>74</v>
      </c>
      <c r="AX44" s="289"/>
      <c r="AY44" s="633"/>
      <c r="AZ44" s="632"/>
      <c r="BA44" s="289"/>
      <c r="BB44" s="633"/>
      <c r="BC44" s="632"/>
      <c r="BD44" s="289"/>
      <c r="BE44" s="633"/>
      <c r="BF44" s="632"/>
      <c r="BG44" s="289"/>
      <c r="BH44" s="633">
        <v>5</v>
      </c>
      <c r="BI44" s="632" t="s">
        <v>74</v>
      </c>
      <c r="BJ44" s="289"/>
      <c r="BK44" s="633"/>
      <c r="BL44" s="632"/>
      <c r="BM44" s="289"/>
      <c r="BN44" s="633"/>
      <c r="BO44" s="632"/>
      <c r="BP44" s="289"/>
      <c r="BQ44" s="502"/>
      <c r="BR44" s="68"/>
    </row>
    <row r="45" spans="1:71" ht="65.25" customHeight="1">
      <c r="A45" s="715" t="s">
        <v>145</v>
      </c>
      <c r="B45" s="672" t="s">
        <v>146</v>
      </c>
      <c r="C45" s="174"/>
      <c r="D45" s="103"/>
      <c r="E45" s="146"/>
      <c r="F45" s="633"/>
      <c r="G45" s="632"/>
      <c r="H45" s="289"/>
      <c r="I45" s="633"/>
      <c r="J45" s="632"/>
      <c r="K45" s="289"/>
      <c r="L45" s="633">
        <v>3</v>
      </c>
      <c r="M45" s="632" t="s">
        <v>74</v>
      </c>
      <c r="N45" s="289"/>
      <c r="O45" s="633"/>
      <c r="P45" s="632"/>
      <c r="Q45" s="289"/>
      <c r="R45" s="633">
        <v>2</v>
      </c>
      <c r="S45" s="632" t="s">
        <v>73</v>
      </c>
      <c r="T45" s="433"/>
      <c r="U45" s="720"/>
      <c r="V45" s="632"/>
      <c r="W45" s="433"/>
      <c r="X45" s="633">
        <v>4</v>
      </c>
      <c r="Y45" s="632" t="s">
        <v>74</v>
      </c>
      <c r="Z45" s="289"/>
      <c r="AA45" s="633">
        <v>3</v>
      </c>
      <c r="AB45" s="632" t="s">
        <v>74</v>
      </c>
      <c r="AC45" s="289"/>
      <c r="AD45" s="633"/>
      <c r="AE45" s="632"/>
      <c r="AF45" s="108"/>
      <c r="AG45" s="39">
        <v>5</v>
      </c>
      <c r="AH45" s="632" t="s">
        <v>74</v>
      </c>
      <c r="AI45" s="190"/>
      <c r="AJ45" s="703">
        <v>3</v>
      </c>
      <c r="AK45" s="632" t="s">
        <v>74</v>
      </c>
      <c r="AL45" s="289"/>
      <c r="AM45" s="633">
        <v>1</v>
      </c>
      <c r="AN45" s="632" t="s">
        <v>73</v>
      </c>
      <c r="AO45" s="190"/>
      <c r="AP45" s="703">
        <v>1</v>
      </c>
      <c r="AQ45" s="632" t="s">
        <v>73</v>
      </c>
      <c r="AR45" s="190"/>
      <c r="AS45" s="703">
        <v>3</v>
      </c>
      <c r="AT45" s="632" t="s">
        <v>73</v>
      </c>
      <c r="AU45" s="289"/>
      <c r="AV45" s="633">
        <v>5</v>
      </c>
      <c r="AW45" s="632" t="s">
        <v>74</v>
      </c>
      <c r="AX45" s="289"/>
      <c r="AY45" s="633"/>
      <c r="AZ45" s="632"/>
      <c r="BA45" s="289"/>
      <c r="BB45" s="633"/>
      <c r="BC45" s="632"/>
      <c r="BD45" s="289"/>
      <c r="BE45" s="633">
        <v>1</v>
      </c>
      <c r="BF45" s="632" t="s">
        <v>74</v>
      </c>
      <c r="BG45" s="289"/>
      <c r="BH45" s="633">
        <v>5</v>
      </c>
      <c r="BI45" s="632" t="s">
        <v>74</v>
      </c>
      <c r="BJ45" s="289"/>
      <c r="BK45" s="633"/>
      <c r="BL45" s="632"/>
      <c r="BM45" s="289"/>
      <c r="BN45" s="633">
        <v>3</v>
      </c>
      <c r="BO45" s="632" t="s">
        <v>73</v>
      </c>
      <c r="BP45" s="289"/>
      <c r="BQ45" s="502"/>
      <c r="BR45" s="68"/>
    </row>
    <row r="46" spans="1:71" ht="65.25" customHeight="1">
      <c r="A46" s="715" t="s">
        <v>147</v>
      </c>
      <c r="B46" s="672" t="s">
        <v>148</v>
      </c>
      <c r="C46" s="174"/>
      <c r="D46" s="103"/>
      <c r="E46" s="146"/>
      <c r="F46" s="633"/>
      <c r="G46" s="632"/>
      <c r="H46" s="289"/>
      <c r="I46" s="633"/>
      <c r="J46" s="632"/>
      <c r="K46" s="289"/>
      <c r="L46" s="633"/>
      <c r="M46" s="632"/>
      <c r="N46" s="289"/>
      <c r="O46" s="633">
        <v>3</v>
      </c>
      <c r="P46" s="632" t="s">
        <v>73</v>
      </c>
      <c r="Q46" s="289"/>
      <c r="R46" s="633">
        <v>2</v>
      </c>
      <c r="S46" s="632" t="s">
        <v>73</v>
      </c>
      <c r="T46" s="433"/>
      <c r="U46" s="720"/>
      <c r="V46" s="632"/>
      <c r="W46" s="433"/>
      <c r="X46" s="633"/>
      <c r="Y46" s="632"/>
      <c r="Z46" s="289"/>
      <c r="AA46" s="633">
        <v>3</v>
      </c>
      <c r="AB46" s="632" t="s">
        <v>74</v>
      </c>
      <c r="AC46" s="289"/>
      <c r="AD46" s="633"/>
      <c r="AE46" s="632"/>
      <c r="AF46" s="108"/>
      <c r="AG46" s="39">
        <v>5</v>
      </c>
      <c r="AH46" s="632" t="s">
        <v>74</v>
      </c>
      <c r="AI46" s="190"/>
      <c r="AJ46" s="703"/>
      <c r="AK46" s="632"/>
      <c r="AL46" s="289"/>
      <c r="AM46" s="633">
        <v>1</v>
      </c>
      <c r="AN46" s="632" t="s">
        <v>73</v>
      </c>
      <c r="AO46" s="190"/>
      <c r="AP46" s="703"/>
      <c r="AQ46" s="632"/>
      <c r="AR46" s="190"/>
      <c r="AS46" s="703">
        <v>3</v>
      </c>
      <c r="AT46" s="632" t="s">
        <v>73</v>
      </c>
      <c r="AU46" s="289"/>
      <c r="AV46" s="633">
        <v>5</v>
      </c>
      <c r="AW46" s="632" t="s">
        <v>73</v>
      </c>
      <c r="AX46" s="289"/>
      <c r="AY46" s="633"/>
      <c r="AZ46" s="632"/>
      <c r="BA46" s="289"/>
      <c r="BB46" s="633"/>
      <c r="BC46" s="632"/>
      <c r="BD46" s="289"/>
      <c r="BE46" s="633"/>
      <c r="BF46" s="632"/>
      <c r="BG46" s="289"/>
      <c r="BH46" s="633"/>
      <c r="BI46" s="632"/>
      <c r="BJ46" s="289"/>
      <c r="BK46" s="633"/>
      <c r="BL46" s="632"/>
      <c r="BM46" s="289"/>
      <c r="BN46" s="633">
        <v>3</v>
      </c>
      <c r="BO46" s="632" t="s">
        <v>73</v>
      </c>
      <c r="BP46" s="289"/>
      <c r="BQ46" s="502"/>
      <c r="BR46" s="68"/>
    </row>
    <row r="47" spans="1:71" ht="17.25" customHeight="1">
      <c r="A47" s="68"/>
      <c r="B47" s="450" t="s">
        <v>149</v>
      </c>
      <c r="C47" s="340"/>
      <c r="D47" s="47"/>
      <c r="E47" s="384"/>
      <c r="F47" s="79"/>
      <c r="G47" s="2"/>
      <c r="H47" s="110"/>
      <c r="I47" s="79"/>
      <c r="J47" s="2"/>
      <c r="K47" s="110"/>
      <c r="L47" s="79"/>
      <c r="M47" s="2"/>
      <c r="N47" s="110"/>
      <c r="O47" s="79"/>
      <c r="P47" s="2"/>
      <c r="Q47" s="110"/>
      <c r="R47" s="79"/>
      <c r="S47" s="2"/>
      <c r="T47" s="556"/>
      <c r="U47" s="386"/>
      <c r="V47" s="2"/>
      <c r="W47" s="556"/>
      <c r="X47" s="79"/>
      <c r="Y47" s="2"/>
      <c r="Z47" s="110"/>
      <c r="AA47" s="79"/>
      <c r="AB47" s="2"/>
      <c r="AC47" s="110"/>
      <c r="AD47" s="79"/>
      <c r="AE47" s="2"/>
      <c r="AF47" s="122"/>
      <c r="AG47" s="682"/>
      <c r="AH47" s="2"/>
      <c r="AI47" s="220"/>
      <c r="AJ47" s="682"/>
      <c r="AK47" s="2"/>
      <c r="AL47" s="110"/>
      <c r="AM47" s="79"/>
      <c r="AN47" s="2"/>
      <c r="AO47" s="220"/>
      <c r="AP47" s="682"/>
      <c r="AQ47" s="2"/>
      <c r="AR47" s="220"/>
      <c r="AS47" s="682"/>
      <c r="AT47" s="2"/>
      <c r="AU47" s="110"/>
      <c r="AV47" s="79"/>
      <c r="AW47" s="2"/>
      <c r="AX47" s="110"/>
      <c r="AY47" s="79"/>
      <c r="AZ47" s="2"/>
      <c r="BA47" s="110"/>
      <c r="BB47" s="79"/>
      <c r="BC47" s="2"/>
      <c r="BD47" s="110"/>
      <c r="BE47" s="79"/>
      <c r="BF47" s="2"/>
      <c r="BG47" s="110"/>
      <c r="BH47" s="79"/>
      <c r="BI47" s="2"/>
      <c r="BJ47" s="110"/>
      <c r="BK47" s="79"/>
      <c r="BL47" s="2"/>
      <c r="BM47" s="110"/>
      <c r="BN47" s="79"/>
      <c r="BO47" s="2"/>
      <c r="BP47" s="110"/>
      <c r="BQ47" s="502"/>
      <c r="BR47" s="68"/>
    </row>
    <row r="48" spans="1:71" ht="29.25" customHeight="1">
      <c r="A48" s="68"/>
      <c r="B48" s="664" t="s">
        <v>150</v>
      </c>
      <c r="C48" s="235"/>
      <c r="D48" s="392"/>
      <c r="E48" s="675"/>
      <c r="F48" s="365"/>
      <c r="G48" s="643"/>
      <c r="H48" s="454"/>
      <c r="I48" s="365"/>
      <c r="J48" s="643"/>
      <c r="K48" s="454"/>
      <c r="L48" s="365"/>
      <c r="M48" s="643"/>
      <c r="N48" s="454"/>
      <c r="O48" s="365"/>
      <c r="P48" s="643"/>
      <c r="Q48" s="454"/>
      <c r="R48" s="365"/>
      <c r="S48" s="643"/>
      <c r="T48" s="358"/>
      <c r="U48" s="181"/>
      <c r="V48" s="643"/>
      <c r="W48" s="358"/>
      <c r="X48" s="365"/>
      <c r="Y48" s="643"/>
      <c r="Z48" s="454"/>
      <c r="AA48" s="365"/>
      <c r="AB48" s="643"/>
      <c r="AC48" s="454"/>
      <c r="AD48" s="365"/>
      <c r="AE48" s="643"/>
      <c r="AF48" s="512"/>
      <c r="AG48" s="49"/>
      <c r="AH48" s="643"/>
      <c r="AI48" s="526"/>
      <c r="AJ48" s="49"/>
      <c r="AK48" s="643"/>
      <c r="AL48" s="454"/>
      <c r="AM48" s="365"/>
      <c r="AN48" s="643"/>
      <c r="AO48" s="526"/>
      <c r="AP48" s="49"/>
      <c r="AQ48" s="643"/>
      <c r="AR48" s="526"/>
      <c r="AS48" s="49"/>
      <c r="AT48" s="643"/>
      <c r="AU48" s="454"/>
      <c r="AV48" s="365"/>
      <c r="AW48" s="643"/>
      <c r="AX48" s="454"/>
      <c r="AY48" s="365"/>
      <c r="AZ48" s="643"/>
      <c r="BA48" s="454"/>
      <c r="BB48" s="365"/>
      <c r="BC48" s="643"/>
      <c r="BD48" s="454"/>
      <c r="BE48" s="365"/>
      <c r="BF48" s="643"/>
      <c r="BG48" s="454"/>
      <c r="BH48" s="365"/>
      <c r="BI48" s="643"/>
      <c r="BJ48" s="454"/>
      <c r="BK48" s="365"/>
      <c r="BL48" s="643"/>
      <c r="BM48" s="454"/>
      <c r="BN48" s="365"/>
      <c r="BO48" s="643"/>
      <c r="BP48" s="454"/>
      <c r="BQ48" s="502"/>
      <c r="BR48" s="68"/>
    </row>
    <row r="49" spans="1:71" ht="65.25" customHeight="1">
      <c r="A49" s="715" t="s">
        <v>151</v>
      </c>
      <c r="B49" s="96" t="s">
        <v>152</v>
      </c>
      <c r="C49" s="174">
        <v>4</v>
      </c>
      <c r="D49" s="103" t="s">
        <v>74</v>
      </c>
      <c r="E49" s="146"/>
      <c r="F49" s="633">
        <v>4</v>
      </c>
      <c r="G49" s="632" t="s">
        <v>74</v>
      </c>
      <c r="H49" s="289"/>
      <c r="I49" s="633">
        <v>4</v>
      </c>
      <c r="J49" s="632" t="s">
        <v>74</v>
      </c>
      <c r="K49" s="289"/>
      <c r="L49" s="633">
        <v>5</v>
      </c>
      <c r="M49" s="632" t="s">
        <v>74</v>
      </c>
      <c r="N49" s="289"/>
      <c r="O49" s="633">
        <v>5</v>
      </c>
      <c r="P49" s="632" t="s">
        <v>74</v>
      </c>
      <c r="Q49" s="289"/>
      <c r="R49" s="633">
        <v>2</v>
      </c>
      <c r="S49" s="632" t="s">
        <v>73</v>
      </c>
      <c r="T49" s="433"/>
      <c r="U49" s="720">
        <v>5</v>
      </c>
      <c r="V49" s="632" t="s">
        <v>74</v>
      </c>
      <c r="W49" s="433"/>
      <c r="X49" s="633">
        <v>5</v>
      </c>
      <c r="Y49" s="632" t="s">
        <v>74</v>
      </c>
      <c r="Z49" s="289"/>
      <c r="AA49" s="633">
        <v>4</v>
      </c>
      <c r="AB49" s="632" t="s">
        <v>74</v>
      </c>
      <c r="AC49" s="289"/>
      <c r="AD49" s="633">
        <v>5</v>
      </c>
      <c r="AE49" s="632" t="s">
        <v>74</v>
      </c>
      <c r="AF49" s="108"/>
      <c r="AG49" s="39">
        <v>5</v>
      </c>
      <c r="AH49" s="632" t="s">
        <v>74</v>
      </c>
      <c r="AI49" s="190"/>
      <c r="AJ49" s="703">
        <v>5</v>
      </c>
      <c r="AK49" s="632" t="s">
        <v>74</v>
      </c>
      <c r="AL49" s="289"/>
      <c r="AM49" s="633"/>
      <c r="AN49" s="632"/>
      <c r="AO49" s="190"/>
      <c r="AP49" s="703">
        <v>5</v>
      </c>
      <c r="AQ49" s="632" t="s">
        <v>74</v>
      </c>
      <c r="AR49" s="190"/>
      <c r="AS49" s="703">
        <v>5</v>
      </c>
      <c r="AT49" s="632" t="s">
        <v>74</v>
      </c>
      <c r="AU49" s="289"/>
      <c r="AV49" s="633">
        <v>5</v>
      </c>
      <c r="AW49" s="632" t="s">
        <v>74</v>
      </c>
      <c r="AX49" s="289"/>
      <c r="AY49" s="633">
        <v>3</v>
      </c>
      <c r="AZ49" s="632" t="s">
        <v>74</v>
      </c>
      <c r="BA49" s="289"/>
      <c r="BB49" s="633"/>
      <c r="BC49" s="632"/>
      <c r="BD49" s="289"/>
      <c r="BE49" s="633"/>
      <c r="BF49" s="632"/>
      <c r="BG49" s="289"/>
      <c r="BH49" s="633">
        <v>5</v>
      </c>
      <c r="BI49" s="632" t="s">
        <v>74</v>
      </c>
      <c r="BJ49" s="289"/>
      <c r="BK49" s="154">
        <v>4</v>
      </c>
      <c r="BL49" s="632" t="s">
        <v>73</v>
      </c>
      <c r="BM49" s="289"/>
      <c r="BN49" s="633">
        <v>5</v>
      </c>
      <c r="BO49" s="632" t="s">
        <v>73</v>
      </c>
      <c r="BP49" s="289"/>
      <c r="BQ49" s="502"/>
      <c r="BR49" s="68"/>
    </row>
    <row r="50" spans="1:71" ht="65.25" customHeight="1">
      <c r="A50" s="715" t="s">
        <v>153</v>
      </c>
      <c r="B50" s="96" t="s">
        <v>154</v>
      </c>
      <c r="C50" s="174">
        <v>1</v>
      </c>
      <c r="D50" s="103" t="s">
        <v>73</v>
      </c>
      <c r="E50" s="146"/>
      <c r="F50" s="633"/>
      <c r="G50" s="632"/>
      <c r="H50" s="289"/>
      <c r="I50" s="633">
        <v>3</v>
      </c>
      <c r="J50" s="632" t="s">
        <v>73</v>
      </c>
      <c r="K50" s="289"/>
      <c r="L50" s="633">
        <v>5</v>
      </c>
      <c r="M50" s="632" t="s">
        <v>73</v>
      </c>
      <c r="N50" s="289"/>
      <c r="O50" s="633"/>
      <c r="P50" s="632"/>
      <c r="Q50" s="289"/>
      <c r="R50" s="633">
        <v>1</v>
      </c>
      <c r="S50" s="632" t="s">
        <v>73</v>
      </c>
      <c r="T50" s="433"/>
      <c r="U50" s="720"/>
      <c r="V50" s="632"/>
      <c r="W50" s="433"/>
      <c r="X50" s="633">
        <v>5</v>
      </c>
      <c r="Y50" s="632" t="s">
        <v>74</v>
      </c>
      <c r="Z50" s="289"/>
      <c r="AA50" s="633"/>
      <c r="AB50" s="632"/>
      <c r="AC50" s="289"/>
      <c r="AD50" s="633">
        <v>2</v>
      </c>
      <c r="AE50" s="632" t="s">
        <v>73</v>
      </c>
      <c r="AF50" s="108"/>
      <c r="AG50" s="39">
        <v>5</v>
      </c>
      <c r="AH50" s="632" t="s">
        <v>74</v>
      </c>
      <c r="AI50" s="190"/>
      <c r="AJ50" s="703">
        <v>5</v>
      </c>
      <c r="AK50" s="632" t="s">
        <v>74</v>
      </c>
      <c r="AL50" s="289"/>
      <c r="AM50" s="633">
        <v>3</v>
      </c>
      <c r="AN50" s="632" t="s">
        <v>73</v>
      </c>
      <c r="AO50" s="190"/>
      <c r="AP50" s="703">
        <v>3</v>
      </c>
      <c r="AQ50" s="632" t="s">
        <v>74</v>
      </c>
      <c r="AR50" s="190"/>
      <c r="AS50" s="703">
        <v>3</v>
      </c>
      <c r="AT50" s="632" t="s">
        <v>74</v>
      </c>
      <c r="AU50" s="289"/>
      <c r="AV50" s="633">
        <v>5</v>
      </c>
      <c r="AW50" s="632" t="s">
        <v>74</v>
      </c>
      <c r="AX50" s="289"/>
      <c r="AY50" s="633"/>
      <c r="AZ50" s="632"/>
      <c r="BA50" s="289"/>
      <c r="BB50" s="633"/>
      <c r="BC50" s="632"/>
      <c r="BD50" s="289"/>
      <c r="BE50" s="633"/>
      <c r="BF50" s="632"/>
      <c r="BG50" s="289"/>
      <c r="BH50" s="633">
        <v>3</v>
      </c>
      <c r="BI50" s="632" t="s">
        <v>74</v>
      </c>
      <c r="BJ50" s="289"/>
      <c r="BK50" s="154"/>
      <c r="BL50" s="632"/>
      <c r="BM50" s="289"/>
      <c r="BN50" s="633">
        <v>3</v>
      </c>
      <c r="BO50" s="632" t="s">
        <v>73</v>
      </c>
      <c r="BP50" s="289"/>
      <c r="BQ50" s="502"/>
      <c r="BR50" s="68"/>
    </row>
    <row r="51" spans="1:71" ht="65.25" customHeight="1">
      <c r="A51" s="715" t="s">
        <v>155</v>
      </c>
      <c r="B51" s="96" t="s">
        <v>156</v>
      </c>
      <c r="C51" s="174">
        <v>1</v>
      </c>
      <c r="D51" s="103" t="s">
        <v>73</v>
      </c>
      <c r="E51" s="146"/>
      <c r="F51" s="633"/>
      <c r="G51" s="632"/>
      <c r="H51" s="289"/>
      <c r="I51" s="633">
        <v>3</v>
      </c>
      <c r="J51" s="632" t="s">
        <v>73</v>
      </c>
      <c r="K51" s="289"/>
      <c r="L51" s="633">
        <v>5</v>
      </c>
      <c r="M51" s="632" t="s">
        <v>73</v>
      </c>
      <c r="N51" s="289"/>
      <c r="O51" s="633"/>
      <c r="P51" s="632"/>
      <c r="Q51" s="289"/>
      <c r="R51" s="633">
        <v>1</v>
      </c>
      <c r="S51" s="632" t="s">
        <v>73</v>
      </c>
      <c r="T51" s="433"/>
      <c r="U51" s="720">
        <v>5</v>
      </c>
      <c r="V51" s="632" t="s">
        <v>74</v>
      </c>
      <c r="W51" s="433"/>
      <c r="X51" s="633">
        <v>5</v>
      </c>
      <c r="Y51" s="632" t="s">
        <v>74</v>
      </c>
      <c r="Z51" s="289"/>
      <c r="AA51" s="633"/>
      <c r="AB51" s="632"/>
      <c r="AC51" s="289"/>
      <c r="AD51" s="633">
        <v>5</v>
      </c>
      <c r="AE51" s="632" t="s">
        <v>74</v>
      </c>
      <c r="AF51" s="108"/>
      <c r="AG51" s="39">
        <v>5</v>
      </c>
      <c r="AH51" s="632" t="s">
        <v>74</v>
      </c>
      <c r="AI51" s="190"/>
      <c r="AJ51" s="703">
        <v>5</v>
      </c>
      <c r="AK51" s="632" t="s">
        <v>74</v>
      </c>
      <c r="AL51" s="289"/>
      <c r="AM51" s="633"/>
      <c r="AN51" s="632"/>
      <c r="AO51" s="190"/>
      <c r="AP51" s="703"/>
      <c r="AQ51" s="632"/>
      <c r="AR51" s="190"/>
      <c r="AS51" s="703"/>
      <c r="AT51" s="632"/>
      <c r="AU51" s="289"/>
      <c r="AV51" s="633">
        <v>5</v>
      </c>
      <c r="AW51" s="632" t="s">
        <v>74</v>
      </c>
      <c r="AX51" s="289"/>
      <c r="AY51" s="633"/>
      <c r="AZ51" s="632"/>
      <c r="BA51" s="289"/>
      <c r="BB51" s="633"/>
      <c r="BC51" s="632"/>
      <c r="BD51" s="289"/>
      <c r="BE51" s="633"/>
      <c r="BF51" s="632"/>
      <c r="BG51" s="289"/>
      <c r="BH51" s="633">
        <v>3</v>
      </c>
      <c r="BI51" s="632" t="s">
        <v>74</v>
      </c>
      <c r="BJ51" s="289"/>
      <c r="BK51" s="154"/>
      <c r="BL51" s="632"/>
      <c r="BM51" s="289"/>
      <c r="BN51" s="633">
        <v>3</v>
      </c>
      <c r="BO51" s="632" t="s">
        <v>73</v>
      </c>
      <c r="BP51" s="289"/>
      <c r="BQ51" s="502"/>
      <c r="BR51" s="68"/>
    </row>
    <row r="52" spans="1:71" ht="65.25" customHeight="1">
      <c r="A52" s="715" t="s">
        <v>157</v>
      </c>
      <c r="B52" s="96" t="s">
        <v>158</v>
      </c>
      <c r="C52" s="174">
        <v>5</v>
      </c>
      <c r="D52" s="103" t="s">
        <v>74</v>
      </c>
      <c r="E52" s="146"/>
      <c r="F52" s="633">
        <v>5</v>
      </c>
      <c r="G52" s="632" t="s">
        <v>74</v>
      </c>
      <c r="H52" s="289"/>
      <c r="I52" s="633"/>
      <c r="J52" s="632"/>
      <c r="K52" s="289"/>
      <c r="L52" s="633">
        <v>3</v>
      </c>
      <c r="M52" s="632" t="s">
        <v>73</v>
      </c>
      <c r="N52" s="289"/>
      <c r="O52" s="633">
        <v>5</v>
      </c>
      <c r="P52" s="632" t="s">
        <v>74</v>
      </c>
      <c r="Q52" s="289"/>
      <c r="R52" s="633">
        <v>3</v>
      </c>
      <c r="S52" s="632" t="s">
        <v>74</v>
      </c>
      <c r="T52" s="433"/>
      <c r="U52" s="720">
        <v>5</v>
      </c>
      <c r="V52" s="632" t="s">
        <v>74</v>
      </c>
      <c r="W52" s="433"/>
      <c r="X52" s="633">
        <v>5</v>
      </c>
      <c r="Y52" s="632" t="s">
        <v>74</v>
      </c>
      <c r="Z52" s="289"/>
      <c r="AA52" s="633">
        <v>3</v>
      </c>
      <c r="AB52" s="632" t="s">
        <v>73</v>
      </c>
      <c r="AC52" s="289"/>
      <c r="AD52" s="633">
        <v>5</v>
      </c>
      <c r="AE52" s="632" t="s">
        <v>74</v>
      </c>
      <c r="AF52" s="108"/>
      <c r="AG52" s="39">
        <v>5</v>
      </c>
      <c r="AH52" s="632" t="s">
        <v>74</v>
      </c>
      <c r="AI52" s="190"/>
      <c r="AJ52" s="703"/>
      <c r="AK52" s="632"/>
      <c r="AL52" s="289"/>
      <c r="AM52" s="633"/>
      <c r="AN52" s="632"/>
      <c r="AO52" s="190"/>
      <c r="AP52" s="703">
        <v>5</v>
      </c>
      <c r="AQ52" s="632" t="s">
        <v>74</v>
      </c>
      <c r="AR52" s="190"/>
      <c r="AS52" s="703">
        <v>5</v>
      </c>
      <c r="AT52" s="632" t="s">
        <v>74</v>
      </c>
      <c r="AU52" s="289"/>
      <c r="AV52" s="633">
        <v>5</v>
      </c>
      <c r="AW52" s="632" t="s">
        <v>74</v>
      </c>
      <c r="AX52" s="289"/>
      <c r="AY52" s="633">
        <v>5</v>
      </c>
      <c r="AZ52" s="632" t="s">
        <v>74</v>
      </c>
      <c r="BA52" s="289"/>
      <c r="BB52" s="154">
        <v>5</v>
      </c>
      <c r="BC52" s="632" t="s">
        <v>74</v>
      </c>
      <c r="BD52" s="289"/>
      <c r="BE52" s="633">
        <v>1</v>
      </c>
      <c r="BF52" s="632" t="s">
        <v>74</v>
      </c>
      <c r="BG52" s="289"/>
      <c r="BH52" s="633">
        <v>5</v>
      </c>
      <c r="BI52" s="632" t="s">
        <v>74</v>
      </c>
      <c r="BJ52" s="289"/>
      <c r="BK52" s="154">
        <v>5</v>
      </c>
      <c r="BL52" s="632" t="s">
        <v>73</v>
      </c>
      <c r="BM52" s="289"/>
      <c r="BN52" s="633">
        <v>5</v>
      </c>
      <c r="BO52" s="632" t="s">
        <v>73</v>
      </c>
      <c r="BP52" s="289"/>
      <c r="BQ52" s="502"/>
      <c r="BR52" s="68"/>
    </row>
    <row r="53" spans="1:71" ht="65.25" customHeight="1">
      <c r="A53" s="715" t="s">
        <v>159</v>
      </c>
      <c r="B53" s="96" t="s">
        <v>160</v>
      </c>
      <c r="C53" s="174">
        <v>5</v>
      </c>
      <c r="D53" s="103" t="s">
        <v>74</v>
      </c>
      <c r="E53" s="146"/>
      <c r="F53" s="633">
        <v>5</v>
      </c>
      <c r="G53" s="632" t="s">
        <v>74</v>
      </c>
      <c r="H53" s="289"/>
      <c r="I53" s="633"/>
      <c r="J53" s="632"/>
      <c r="K53" s="289"/>
      <c r="L53" s="633">
        <v>5</v>
      </c>
      <c r="M53" s="632" t="s">
        <v>73</v>
      </c>
      <c r="N53" s="289"/>
      <c r="O53" s="633" t="s">
        <v>74</v>
      </c>
      <c r="P53" s="632" t="s">
        <v>74</v>
      </c>
      <c r="Q53" s="289"/>
      <c r="R53" s="633">
        <v>3</v>
      </c>
      <c r="S53" s="632" t="s">
        <v>74</v>
      </c>
      <c r="T53" s="433"/>
      <c r="U53" s="720">
        <v>5</v>
      </c>
      <c r="V53" s="632" t="s">
        <v>74</v>
      </c>
      <c r="W53" s="433"/>
      <c r="X53" s="633">
        <v>3</v>
      </c>
      <c r="Y53" s="632" t="s">
        <v>73</v>
      </c>
      <c r="Z53" s="289"/>
      <c r="AA53" s="633">
        <v>3</v>
      </c>
      <c r="AB53" s="632" t="s">
        <v>73</v>
      </c>
      <c r="AC53" s="289"/>
      <c r="AD53" s="633">
        <v>5</v>
      </c>
      <c r="AE53" s="632" t="s">
        <v>74</v>
      </c>
      <c r="AF53" s="108"/>
      <c r="AG53" s="39">
        <v>5</v>
      </c>
      <c r="AH53" s="632" t="s">
        <v>74</v>
      </c>
      <c r="AI53" s="190"/>
      <c r="AJ53" s="703"/>
      <c r="AK53" s="632"/>
      <c r="AL53" s="289"/>
      <c r="AM53" s="633"/>
      <c r="AN53" s="632"/>
      <c r="AO53" s="190"/>
      <c r="AP53" s="703">
        <v>3</v>
      </c>
      <c r="AQ53" s="632" t="s">
        <v>73</v>
      </c>
      <c r="AR53" s="190"/>
      <c r="AS53" s="703">
        <v>3</v>
      </c>
      <c r="AT53" s="632" t="s">
        <v>73</v>
      </c>
      <c r="AU53" s="289"/>
      <c r="AV53" s="633">
        <v>5</v>
      </c>
      <c r="AW53" s="632" t="s">
        <v>74</v>
      </c>
      <c r="AX53" s="289"/>
      <c r="AY53" s="633">
        <v>5</v>
      </c>
      <c r="AZ53" s="632" t="s">
        <v>74</v>
      </c>
      <c r="BA53" s="289"/>
      <c r="BB53" s="633"/>
      <c r="BC53" s="632"/>
      <c r="BD53" s="289"/>
      <c r="BE53" s="633">
        <v>1</v>
      </c>
      <c r="BF53" s="632" t="s">
        <v>74</v>
      </c>
      <c r="BG53" s="289"/>
      <c r="BH53" s="633">
        <v>5</v>
      </c>
      <c r="BI53" s="632" t="s">
        <v>74</v>
      </c>
      <c r="BJ53" s="289"/>
      <c r="BK53" s="154">
        <v>5</v>
      </c>
      <c r="BL53" s="632" t="s">
        <v>73</v>
      </c>
      <c r="BM53" s="289"/>
      <c r="BN53" s="633">
        <v>1</v>
      </c>
      <c r="BO53" s="632" t="s">
        <v>74</v>
      </c>
      <c r="BP53" s="289"/>
      <c r="BQ53" s="502"/>
      <c r="BR53" s="68"/>
    </row>
    <row r="54" spans="1:71" ht="65.25" customHeight="1">
      <c r="A54" s="715" t="s">
        <v>161</v>
      </c>
      <c r="B54" s="96" t="s">
        <v>162</v>
      </c>
      <c r="C54" s="174"/>
      <c r="D54" s="103"/>
      <c r="E54" s="146"/>
      <c r="F54" s="633"/>
      <c r="G54" s="632"/>
      <c r="H54" s="289"/>
      <c r="I54" s="633"/>
      <c r="J54" s="632"/>
      <c r="K54" s="289"/>
      <c r="L54" s="633">
        <v>5</v>
      </c>
      <c r="M54" s="632" t="s">
        <v>74</v>
      </c>
      <c r="N54" s="289"/>
      <c r="O54" s="633"/>
      <c r="P54" s="632"/>
      <c r="Q54" s="289"/>
      <c r="R54" s="633"/>
      <c r="S54" s="632"/>
      <c r="T54" s="433"/>
      <c r="U54" s="720">
        <v>5</v>
      </c>
      <c r="V54" s="632" t="s">
        <v>74</v>
      </c>
      <c r="W54" s="433"/>
      <c r="X54" s="633">
        <v>3</v>
      </c>
      <c r="Y54" s="632" t="s">
        <v>73</v>
      </c>
      <c r="Z54" s="289"/>
      <c r="AA54" s="633"/>
      <c r="AB54" s="632"/>
      <c r="AC54" s="289"/>
      <c r="AD54" s="633">
        <v>5</v>
      </c>
      <c r="AE54" s="632" t="s">
        <v>74</v>
      </c>
      <c r="AF54" s="108"/>
      <c r="AG54" s="39">
        <v>5</v>
      </c>
      <c r="AH54" s="632" t="s">
        <v>74</v>
      </c>
      <c r="AI54" s="190"/>
      <c r="AJ54" s="703"/>
      <c r="AK54" s="632"/>
      <c r="AL54" s="289"/>
      <c r="AM54" s="633">
        <v>5</v>
      </c>
      <c r="AN54" s="632" t="s">
        <v>74</v>
      </c>
      <c r="AO54" s="190"/>
      <c r="AP54" s="703"/>
      <c r="AQ54" s="632"/>
      <c r="AR54" s="190"/>
      <c r="AS54" s="703">
        <v>5</v>
      </c>
      <c r="AT54" s="632" t="s">
        <v>74</v>
      </c>
      <c r="AU54" s="289"/>
      <c r="AV54" s="633">
        <v>5</v>
      </c>
      <c r="AW54" s="632" t="s">
        <v>74</v>
      </c>
      <c r="AX54" s="289"/>
      <c r="AY54" s="633">
        <v>3</v>
      </c>
      <c r="AZ54" s="632" t="s">
        <v>74</v>
      </c>
      <c r="BA54" s="289"/>
      <c r="BB54" s="633"/>
      <c r="BC54" s="632"/>
      <c r="BD54" s="289"/>
      <c r="BE54" s="633"/>
      <c r="BF54" s="632"/>
      <c r="BG54" s="289"/>
      <c r="BH54" s="633">
        <v>5</v>
      </c>
      <c r="BI54" s="632" t="s">
        <v>74</v>
      </c>
      <c r="BJ54" s="289"/>
      <c r="BK54" s="154">
        <v>5</v>
      </c>
      <c r="BL54" s="632" t="s">
        <v>73</v>
      </c>
      <c r="BM54" s="289"/>
      <c r="BN54" s="633"/>
      <c r="BO54" s="632"/>
      <c r="BP54" s="289"/>
      <c r="BQ54" s="502"/>
      <c r="BR54" s="68"/>
    </row>
    <row r="55" spans="1:71" ht="65.25" customHeight="1">
      <c r="A55" s="715" t="s">
        <v>163</v>
      </c>
      <c r="B55" s="672" t="s">
        <v>164</v>
      </c>
      <c r="C55" s="174"/>
      <c r="D55" s="103"/>
      <c r="E55" s="146"/>
      <c r="F55" s="633"/>
      <c r="G55" s="632"/>
      <c r="H55" s="289"/>
      <c r="I55" s="633"/>
      <c r="J55" s="632"/>
      <c r="K55" s="289"/>
      <c r="L55" s="633"/>
      <c r="M55" s="632"/>
      <c r="N55" s="289"/>
      <c r="O55" s="633"/>
      <c r="P55" s="632"/>
      <c r="Q55" s="289"/>
      <c r="R55" s="633">
        <v>2</v>
      </c>
      <c r="S55" s="632" t="s">
        <v>73</v>
      </c>
      <c r="T55" s="433"/>
      <c r="U55" s="720">
        <v>5</v>
      </c>
      <c r="V55" s="632" t="s">
        <v>74</v>
      </c>
      <c r="W55" s="433"/>
      <c r="X55" s="633">
        <v>5</v>
      </c>
      <c r="Y55" s="632" t="s">
        <v>74</v>
      </c>
      <c r="Z55" s="289"/>
      <c r="AA55" s="633"/>
      <c r="AB55" s="632"/>
      <c r="AC55" s="289"/>
      <c r="AD55" s="633"/>
      <c r="AE55" s="632"/>
      <c r="AF55" s="108"/>
      <c r="AG55" s="39">
        <v>3</v>
      </c>
      <c r="AH55" s="632" t="s">
        <v>73</v>
      </c>
      <c r="AI55" s="190"/>
      <c r="AJ55" s="703"/>
      <c r="AK55" s="632"/>
      <c r="AL55" s="289"/>
      <c r="AM55" s="633"/>
      <c r="AN55" s="632"/>
      <c r="AO55" s="190"/>
      <c r="AP55" s="703"/>
      <c r="AQ55" s="632"/>
      <c r="AR55" s="190"/>
      <c r="AS55" s="703"/>
      <c r="AT55" s="632"/>
      <c r="AU55" s="289"/>
      <c r="AV55" s="633">
        <v>3</v>
      </c>
      <c r="AW55" s="632" t="s">
        <v>73</v>
      </c>
      <c r="AX55" s="289"/>
      <c r="AY55" s="633"/>
      <c r="AZ55" s="632"/>
      <c r="BA55" s="289"/>
      <c r="BB55" s="633"/>
      <c r="BC55" s="632"/>
      <c r="BD55" s="289"/>
      <c r="BE55" s="633"/>
      <c r="BF55" s="632"/>
      <c r="BG55" s="289"/>
      <c r="BH55" s="633"/>
      <c r="BI55" s="632"/>
      <c r="BJ55" s="289"/>
      <c r="BK55" s="154"/>
      <c r="BL55" s="632"/>
      <c r="BM55" s="289"/>
      <c r="BN55" s="633"/>
      <c r="BO55" s="632"/>
      <c r="BP55" s="289"/>
      <c r="BQ55" s="502"/>
      <c r="BR55" s="68"/>
    </row>
    <row r="56" spans="1:71" ht="36" customHeight="1">
      <c r="A56" s="68"/>
      <c r="B56" s="664" t="s">
        <v>165</v>
      </c>
      <c r="C56" s="235"/>
      <c r="D56" s="392"/>
      <c r="E56" s="675"/>
      <c r="F56" s="365"/>
      <c r="G56" s="643"/>
      <c r="H56" s="454"/>
      <c r="I56" s="365"/>
      <c r="J56" s="643"/>
      <c r="K56" s="454"/>
      <c r="L56" s="365"/>
      <c r="M56" s="643"/>
      <c r="N56" s="454"/>
      <c r="O56" s="365"/>
      <c r="P56" s="643"/>
      <c r="Q56" s="454"/>
      <c r="R56" s="365"/>
      <c r="S56" s="643"/>
      <c r="T56" s="358"/>
      <c r="U56" s="181"/>
      <c r="V56" s="643"/>
      <c r="W56" s="358"/>
      <c r="X56" s="365"/>
      <c r="Y56" s="643"/>
      <c r="Z56" s="454"/>
      <c r="AA56" s="365"/>
      <c r="AB56" s="643"/>
      <c r="AC56" s="454"/>
      <c r="AD56" s="365"/>
      <c r="AE56" s="643"/>
      <c r="AF56" s="512"/>
      <c r="AG56" s="49"/>
      <c r="AH56" s="643"/>
      <c r="AI56" s="526"/>
      <c r="AJ56" s="49"/>
      <c r="AK56" s="643"/>
      <c r="AL56" s="454"/>
      <c r="AM56" s="365"/>
      <c r="AN56" s="643"/>
      <c r="AO56" s="526"/>
      <c r="AP56" s="49"/>
      <c r="AQ56" s="643"/>
      <c r="AR56" s="526"/>
      <c r="AS56" s="49"/>
      <c r="AT56" s="643"/>
      <c r="AU56" s="454"/>
      <c r="AV56" s="365"/>
      <c r="AW56" s="643"/>
      <c r="AX56" s="454"/>
      <c r="AY56" s="365"/>
      <c r="AZ56" s="643"/>
      <c r="BA56" s="454"/>
      <c r="BB56" s="365"/>
      <c r="BC56" s="643"/>
      <c r="BD56" s="454"/>
      <c r="BE56" s="365"/>
      <c r="BF56" s="643"/>
      <c r="BG56" s="454"/>
      <c r="BH56" s="365"/>
      <c r="BI56" s="643"/>
      <c r="BJ56" s="454"/>
      <c r="BK56" s="365"/>
      <c r="BL56" s="643"/>
      <c r="BM56" s="454"/>
      <c r="BN56" s="365"/>
      <c r="BO56" s="643"/>
      <c r="BP56" s="454"/>
      <c r="BQ56" s="502"/>
      <c r="BR56" s="68"/>
    </row>
    <row r="57" spans="1:71" ht="65.25" customHeight="1">
      <c r="A57" s="715" t="s">
        <v>166</v>
      </c>
      <c r="B57" s="96" t="s">
        <v>167</v>
      </c>
      <c r="C57" s="174">
        <v>5</v>
      </c>
      <c r="D57" s="103" t="s">
        <v>73</v>
      </c>
      <c r="E57" s="146"/>
      <c r="F57" s="633">
        <v>5</v>
      </c>
      <c r="G57" s="632" t="s">
        <v>73</v>
      </c>
      <c r="H57" s="289"/>
      <c r="I57" s="633"/>
      <c r="J57" s="632"/>
      <c r="K57" s="289"/>
      <c r="L57" s="633">
        <v>5</v>
      </c>
      <c r="M57" s="632" t="s">
        <v>73</v>
      </c>
      <c r="N57" s="289"/>
      <c r="O57" s="633">
        <v>5</v>
      </c>
      <c r="P57" s="632" t="s">
        <v>74</v>
      </c>
      <c r="Q57" s="289"/>
      <c r="R57" s="633">
        <v>5</v>
      </c>
      <c r="S57" s="632" t="s">
        <v>74</v>
      </c>
      <c r="T57" s="433"/>
      <c r="U57" s="720">
        <v>5</v>
      </c>
      <c r="V57" s="632" t="s">
        <v>74</v>
      </c>
      <c r="W57" s="433"/>
      <c r="X57" s="633">
        <v>3</v>
      </c>
      <c r="Y57" s="632" t="s">
        <v>73</v>
      </c>
      <c r="Z57" s="289"/>
      <c r="AA57" s="633">
        <v>3</v>
      </c>
      <c r="AB57" s="632" t="s">
        <v>74</v>
      </c>
      <c r="AC57" s="289"/>
      <c r="AD57" s="633">
        <v>5</v>
      </c>
      <c r="AE57" s="632" t="s">
        <v>74</v>
      </c>
      <c r="AF57" s="108"/>
      <c r="AG57" s="39">
        <v>5</v>
      </c>
      <c r="AH57" s="632" t="s">
        <v>74</v>
      </c>
      <c r="AI57" s="190"/>
      <c r="AJ57" s="703">
        <v>3</v>
      </c>
      <c r="AK57" s="632" t="s">
        <v>74</v>
      </c>
      <c r="AL57" s="289"/>
      <c r="AM57" s="633"/>
      <c r="AN57" s="632"/>
      <c r="AO57" s="190"/>
      <c r="AP57" s="703">
        <v>3</v>
      </c>
      <c r="AQ57" s="632" t="s">
        <v>74</v>
      </c>
      <c r="AR57" s="190"/>
      <c r="AS57" s="703">
        <v>3</v>
      </c>
      <c r="AT57" s="632" t="s">
        <v>74</v>
      </c>
      <c r="AU57" s="289"/>
      <c r="AV57" s="633">
        <v>5</v>
      </c>
      <c r="AW57" s="632" t="s">
        <v>74</v>
      </c>
      <c r="AX57" s="289"/>
      <c r="AY57" s="633">
        <v>3</v>
      </c>
      <c r="AZ57" s="632" t="s">
        <v>74</v>
      </c>
      <c r="BA57" s="289"/>
      <c r="BB57" s="633"/>
      <c r="BC57" s="632"/>
      <c r="BD57" s="289"/>
      <c r="BE57" s="633">
        <v>3</v>
      </c>
      <c r="BF57" s="632" t="s">
        <v>74</v>
      </c>
      <c r="BG57" s="289"/>
      <c r="BH57" s="633">
        <v>5</v>
      </c>
      <c r="BI57" s="632" t="s">
        <v>74</v>
      </c>
      <c r="BJ57" s="289"/>
      <c r="BK57" s="154">
        <v>5</v>
      </c>
      <c r="BL57" s="632" t="s">
        <v>73</v>
      </c>
      <c r="BM57" s="289"/>
      <c r="BN57" s="633">
        <v>3</v>
      </c>
      <c r="BO57" s="632" t="s">
        <v>73</v>
      </c>
      <c r="BP57" s="289"/>
      <c r="BQ57" s="502"/>
      <c r="BR57" s="68"/>
    </row>
    <row r="58" spans="1:71" ht="65.25" customHeight="1">
      <c r="A58" s="715" t="s">
        <v>168</v>
      </c>
      <c r="B58" s="96" t="s">
        <v>169</v>
      </c>
      <c r="C58" s="174">
        <v>4</v>
      </c>
      <c r="D58" s="103" t="s">
        <v>74</v>
      </c>
      <c r="E58" s="146"/>
      <c r="F58" s="633">
        <v>4</v>
      </c>
      <c r="G58" s="632" t="s">
        <v>74</v>
      </c>
      <c r="H58" s="289"/>
      <c r="I58" s="633">
        <v>5</v>
      </c>
      <c r="J58" s="632" t="s">
        <v>74</v>
      </c>
      <c r="K58" s="289"/>
      <c r="L58" s="633">
        <v>5</v>
      </c>
      <c r="M58" s="632" t="s">
        <v>74</v>
      </c>
      <c r="N58" s="289"/>
      <c r="O58" s="633">
        <v>5</v>
      </c>
      <c r="P58" s="632" t="s">
        <v>74</v>
      </c>
      <c r="Q58" s="289"/>
      <c r="R58" s="633"/>
      <c r="S58" s="632"/>
      <c r="T58" s="433"/>
      <c r="U58" s="720">
        <v>5</v>
      </c>
      <c r="V58" s="632" t="s">
        <v>74</v>
      </c>
      <c r="W58" s="433"/>
      <c r="X58" s="633">
        <v>5</v>
      </c>
      <c r="Y58" s="632" t="s">
        <v>74</v>
      </c>
      <c r="Z58" s="289"/>
      <c r="AA58" s="633">
        <v>5</v>
      </c>
      <c r="AB58" s="632" t="s">
        <v>74</v>
      </c>
      <c r="AC58" s="289"/>
      <c r="AD58" s="633">
        <v>5</v>
      </c>
      <c r="AE58" s="632" t="s">
        <v>74</v>
      </c>
      <c r="AF58" s="108"/>
      <c r="AG58" s="39">
        <v>5</v>
      </c>
      <c r="AH58" s="632" t="s">
        <v>74</v>
      </c>
      <c r="AI58" s="190"/>
      <c r="AJ58" s="703">
        <v>5</v>
      </c>
      <c r="AK58" s="632" t="s">
        <v>74</v>
      </c>
      <c r="AL58" s="289"/>
      <c r="AM58" s="633">
        <v>1</v>
      </c>
      <c r="AN58" s="632" t="s">
        <v>73</v>
      </c>
      <c r="AO58" s="190"/>
      <c r="AP58" s="703">
        <v>1</v>
      </c>
      <c r="AQ58" s="632" t="s">
        <v>73</v>
      </c>
      <c r="AR58" s="190"/>
      <c r="AS58" s="703">
        <v>1</v>
      </c>
      <c r="AT58" s="632" t="s">
        <v>73</v>
      </c>
      <c r="AU58" s="289"/>
      <c r="AV58" s="633">
        <v>5</v>
      </c>
      <c r="AW58" s="632" t="s">
        <v>74</v>
      </c>
      <c r="AX58" s="289"/>
      <c r="AY58" s="633">
        <v>3</v>
      </c>
      <c r="AZ58" s="632" t="s">
        <v>74</v>
      </c>
      <c r="BA58" s="289"/>
      <c r="BB58" s="154">
        <v>5</v>
      </c>
      <c r="BC58" s="632" t="s">
        <v>74</v>
      </c>
      <c r="BD58" s="289"/>
      <c r="BE58" s="633">
        <v>3</v>
      </c>
      <c r="BF58" s="632" t="s">
        <v>74</v>
      </c>
      <c r="BG58" s="289"/>
      <c r="BH58" s="633">
        <v>5</v>
      </c>
      <c r="BI58" s="632" t="s">
        <v>74</v>
      </c>
      <c r="BJ58" s="289"/>
      <c r="BK58" s="154">
        <v>5</v>
      </c>
      <c r="BL58" s="632" t="s">
        <v>73</v>
      </c>
      <c r="BM58" s="289"/>
      <c r="BN58" s="633"/>
      <c r="BO58" s="632"/>
      <c r="BP58" s="289"/>
      <c r="BQ58" s="502"/>
      <c r="BR58" s="68"/>
    </row>
    <row r="59" spans="1:71" ht="65.25" customHeight="1">
      <c r="A59" s="715" t="s">
        <v>170</v>
      </c>
      <c r="B59" s="672" t="s">
        <v>171</v>
      </c>
      <c r="C59" s="174"/>
      <c r="D59" s="103"/>
      <c r="E59" s="146"/>
      <c r="F59" s="633"/>
      <c r="G59" s="632"/>
      <c r="H59" s="289"/>
      <c r="I59" s="633"/>
      <c r="J59" s="632"/>
      <c r="K59" s="289"/>
      <c r="L59" s="633"/>
      <c r="M59" s="632"/>
      <c r="N59" s="289"/>
      <c r="O59" s="633"/>
      <c r="P59" s="632"/>
      <c r="Q59" s="289"/>
      <c r="R59" s="633">
        <v>3</v>
      </c>
      <c r="S59" s="632" t="s">
        <v>74</v>
      </c>
      <c r="T59" s="433"/>
      <c r="U59" s="720"/>
      <c r="V59" s="632"/>
      <c r="W59" s="433"/>
      <c r="X59" s="633">
        <v>5</v>
      </c>
      <c r="Y59" s="632" t="s">
        <v>74</v>
      </c>
      <c r="Z59" s="289"/>
      <c r="AA59" s="633">
        <v>3</v>
      </c>
      <c r="AB59" s="632" t="s">
        <v>73</v>
      </c>
      <c r="AC59" s="289"/>
      <c r="AD59" s="633"/>
      <c r="AE59" s="632"/>
      <c r="AF59" s="108"/>
      <c r="AG59" s="39">
        <v>5</v>
      </c>
      <c r="AH59" s="632" t="s">
        <v>74</v>
      </c>
      <c r="AI59" s="190"/>
      <c r="AJ59" s="703">
        <v>5</v>
      </c>
      <c r="AK59" s="632" t="s">
        <v>74</v>
      </c>
      <c r="AL59" s="289"/>
      <c r="AM59" s="633"/>
      <c r="AN59" s="632"/>
      <c r="AO59" s="190"/>
      <c r="AP59" s="703"/>
      <c r="AQ59" s="632"/>
      <c r="AR59" s="190"/>
      <c r="AS59" s="703">
        <v>3</v>
      </c>
      <c r="AT59" s="632" t="s">
        <v>74</v>
      </c>
      <c r="AU59" s="289"/>
      <c r="AV59" s="633">
        <v>5</v>
      </c>
      <c r="AW59" s="632" t="s">
        <v>74</v>
      </c>
      <c r="AX59" s="289"/>
      <c r="AY59" s="633"/>
      <c r="AZ59" s="632"/>
      <c r="BA59" s="289"/>
      <c r="BB59" s="633"/>
      <c r="BC59" s="632"/>
      <c r="BD59" s="289"/>
      <c r="BE59" s="633"/>
      <c r="BF59" s="632"/>
      <c r="BG59" s="289"/>
      <c r="BH59" s="633"/>
      <c r="BI59" s="632"/>
      <c r="BJ59" s="289"/>
      <c r="BK59" s="633"/>
      <c r="BL59" s="632"/>
      <c r="BM59" s="289"/>
      <c r="BN59" s="633">
        <v>5</v>
      </c>
      <c r="BO59" s="632" t="s">
        <v>73</v>
      </c>
      <c r="BP59" s="289"/>
      <c r="BQ59" s="502"/>
      <c r="BR59" s="68"/>
    </row>
    <row r="60" spans="1:71" ht="65.25" customHeight="1">
      <c r="A60" s="715" t="s">
        <v>172</v>
      </c>
      <c r="B60" s="672" t="s">
        <v>173</v>
      </c>
      <c r="C60" s="174">
        <v>4</v>
      </c>
      <c r="D60" s="103" t="s">
        <v>74</v>
      </c>
      <c r="E60" s="146"/>
      <c r="F60" s="633">
        <v>4</v>
      </c>
      <c r="G60" s="632" t="s">
        <v>74</v>
      </c>
      <c r="H60" s="289"/>
      <c r="I60" s="633">
        <v>5</v>
      </c>
      <c r="J60" s="632" t="s">
        <v>73</v>
      </c>
      <c r="K60" s="289"/>
      <c r="L60" s="633">
        <v>5</v>
      </c>
      <c r="M60" s="632" t="s">
        <v>73</v>
      </c>
      <c r="N60" s="289"/>
      <c r="O60" s="633">
        <v>5</v>
      </c>
      <c r="P60" s="632" t="s">
        <v>74</v>
      </c>
      <c r="Q60" s="289"/>
      <c r="R60" s="633"/>
      <c r="S60" s="632"/>
      <c r="T60" s="433"/>
      <c r="U60" s="720">
        <v>5</v>
      </c>
      <c r="V60" s="632" t="s">
        <v>74</v>
      </c>
      <c r="W60" s="433"/>
      <c r="X60" s="633">
        <v>5</v>
      </c>
      <c r="Y60" s="632" t="s">
        <v>74</v>
      </c>
      <c r="Z60" s="289"/>
      <c r="AA60" s="633"/>
      <c r="AB60" s="632"/>
      <c r="AC60" s="289"/>
      <c r="AD60" s="633">
        <v>5</v>
      </c>
      <c r="AE60" s="632" t="s">
        <v>74</v>
      </c>
      <c r="AF60" s="108"/>
      <c r="AG60" s="39">
        <v>5</v>
      </c>
      <c r="AH60" s="632" t="s">
        <v>74</v>
      </c>
      <c r="AI60" s="190"/>
      <c r="AJ60" s="703">
        <v>3</v>
      </c>
      <c r="AK60" s="632" t="s">
        <v>74</v>
      </c>
      <c r="AL60" s="289"/>
      <c r="AM60" s="633"/>
      <c r="AN60" s="632"/>
      <c r="AO60" s="190"/>
      <c r="AP60" s="703">
        <v>3</v>
      </c>
      <c r="AQ60" s="632" t="s">
        <v>73</v>
      </c>
      <c r="AR60" s="190"/>
      <c r="AS60" s="703">
        <v>3</v>
      </c>
      <c r="AT60" s="632" t="s">
        <v>74</v>
      </c>
      <c r="AU60" s="289"/>
      <c r="AV60" s="633">
        <v>3</v>
      </c>
      <c r="AW60" s="632" t="s">
        <v>74</v>
      </c>
      <c r="AX60" s="289"/>
      <c r="AY60" s="633"/>
      <c r="AZ60" s="632"/>
      <c r="BA60" s="289"/>
      <c r="BB60" s="633"/>
      <c r="BC60" s="632"/>
      <c r="BD60" s="289"/>
      <c r="BE60" s="633"/>
      <c r="BF60" s="632"/>
      <c r="BG60" s="289"/>
      <c r="BH60" s="633"/>
      <c r="BI60" s="632"/>
      <c r="BJ60" s="289"/>
      <c r="BK60" s="633"/>
      <c r="BL60" s="632"/>
      <c r="BM60" s="289"/>
      <c r="BN60" s="633"/>
      <c r="BO60" s="632"/>
      <c r="BP60" s="289"/>
      <c r="BQ60" s="502"/>
      <c r="BR60" s="68"/>
    </row>
    <row r="61" spans="1:71" ht="65.25" customHeight="1">
      <c r="A61" s="715" t="s">
        <v>174</v>
      </c>
      <c r="B61" s="672" t="s">
        <v>175</v>
      </c>
      <c r="C61" s="174"/>
      <c r="D61" s="103"/>
      <c r="E61" s="146"/>
      <c r="F61" s="633"/>
      <c r="G61" s="632"/>
      <c r="H61" s="289"/>
      <c r="I61" s="633"/>
      <c r="J61" s="632"/>
      <c r="K61" s="289"/>
      <c r="L61" s="633"/>
      <c r="M61" s="632"/>
      <c r="N61" s="289"/>
      <c r="O61" s="633">
        <v>3</v>
      </c>
      <c r="P61" s="632" t="s">
        <v>74</v>
      </c>
      <c r="Q61" s="289"/>
      <c r="R61" s="633">
        <v>3</v>
      </c>
      <c r="S61" s="632" t="s">
        <v>74</v>
      </c>
      <c r="T61" s="433"/>
      <c r="U61" s="720">
        <v>5</v>
      </c>
      <c r="V61" s="632" t="s">
        <v>74</v>
      </c>
      <c r="W61" s="433"/>
      <c r="X61" s="633"/>
      <c r="Y61" s="632"/>
      <c r="Z61" s="289"/>
      <c r="AA61" s="633">
        <v>3</v>
      </c>
      <c r="AB61" s="632" t="s">
        <v>73</v>
      </c>
      <c r="AC61" s="289"/>
      <c r="AD61" s="633"/>
      <c r="AE61" s="632"/>
      <c r="AF61" s="108"/>
      <c r="AG61" s="39">
        <v>5</v>
      </c>
      <c r="AH61" s="632" t="s">
        <v>74</v>
      </c>
      <c r="AI61" s="190"/>
      <c r="AJ61" s="703"/>
      <c r="AK61" s="632"/>
      <c r="AL61" s="289"/>
      <c r="AM61" s="633">
        <v>1</v>
      </c>
      <c r="AN61" s="632" t="s">
        <v>73</v>
      </c>
      <c r="AO61" s="190"/>
      <c r="AP61" s="703">
        <v>1</v>
      </c>
      <c r="AQ61" s="632" t="s">
        <v>73</v>
      </c>
      <c r="AR61" s="190"/>
      <c r="AS61" s="703">
        <v>1</v>
      </c>
      <c r="AT61" s="632" t="s">
        <v>73</v>
      </c>
      <c r="AU61" s="289"/>
      <c r="AV61" s="633">
        <v>3</v>
      </c>
      <c r="AW61" s="632" t="s">
        <v>73</v>
      </c>
      <c r="AX61" s="289"/>
      <c r="AY61" s="633"/>
      <c r="AZ61" s="632"/>
      <c r="BA61" s="289"/>
      <c r="BB61" s="633"/>
      <c r="BC61" s="632"/>
      <c r="BD61" s="289"/>
      <c r="BE61" s="633"/>
      <c r="BF61" s="632"/>
      <c r="BG61" s="289"/>
      <c r="BH61" s="633"/>
      <c r="BI61" s="632"/>
      <c r="BJ61" s="289"/>
      <c r="BK61" s="633"/>
      <c r="BL61" s="632"/>
      <c r="BM61" s="289"/>
      <c r="BN61" s="633">
        <v>1</v>
      </c>
      <c r="BO61" s="632" t="s">
        <v>73</v>
      </c>
      <c r="BP61" s="289"/>
      <c r="BQ61" s="502"/>
      <c r="BR61" s="68"/>
    </row>
    <row r="62" spans="1:71" ht="17.25" customHeight="1">
      <c r="A62" s="307"/>
      <c r="B62" s="309" t="s">
        <v>176</v>
      </c>
      <c r="C62" s="317"/>
      <c r="D62" s="716"/>
      <c r="E62" s="224"/>
      <c r="F62" s="424"/>
      <c r="G62" s="406"/>
      <c r="H62" s="609"/>
      <c r="I62" s="424"/>
      <c r="J62" s="406"/>
      <c r="K62" s="609"/>
      <c r="L62" s="424"/>
      <c r="M62" s="406"/>
      <c r="N62" s="609"/>
      <c r="O62" s="424"/>
      <c r="P62" s="406"/>
      <c r="Q62" s="609"/>
      <c r="R62" s="424"/>
      <c r="S62" s="406"/>
      <c r="T62" s="140"/>
      <c r="U62" s="349"/>
      <c r="V62" s="406"/>
      <c r="W62" s="140"/>
      <c r="X62" s="424"/>
      <c r="Y62" s="406"/>
      <c r="Z62" s="609"/>
      <c r="AA62" s="424"/>
      <c r="AB62" s="406"/>
      <c r="AC62" s="609"/>
      <c r="AD62" s="424"/>
      <c r="AE62" s="406"/>
      <c r="AF62" s="179"/>
      <c r="AG62" s="355"/>
      <c r="AH62" s="406"/>
      <c r="AI62" s="162"/>
      <c r="AJ62" s="355"/>
      <c r="AK62" s="406"/>
      <c r="AL62" s="609"/>
      <c r="AM62" s="424"/>
      <c r="AN62" s="406"/>
      <c r="AO62" s="162"/>
      <c r="AP62" s="355"/>
      <c r="AQ62" s="406"/>
      <c r="AR62" s="162"/>
      <c r="AS62" s="355"/>
      <c r="AT62" s="406"/>
      <c r="AU62" s="609"/>
      <c r="AV62" s="424"/>
      <c r="AW62" s="406"/>
      <c r="AX62" s="609"/>
      <c r="AY62" s="424"/>
      <c r="AZ62" s="406"/>
      <c r="BA62" s="609"/>
      <c r="BB62" s="424"/>
      <c r="BC62" s="406"/>
      <c r="BD62" s="609"/>
      <c r="BE62" s="424"/>
      <c r="BF62" s="406"/>
      <c r="BG62" s="609"/>
      <c r="BH62" s="424"/>
      <c r="BI62" s="406"/>
      <c r="BJ62" s="609"/>
      <c r="BK62" s="424"/>
      <c r="BL62" s="406"/>
      <c r="BM62" s="609"/>
      <c r="BN62" s="424"/>
      <c r="BO62" s="406"/>
      <c r="BP62" s="609"/>
      <c r="BQ62" s="502"/>
      <c r="BR62" s="68"/>
    </row>
    <row r="63" spans="1:71" ht="29.25" customHeight="1">
      <c r="A63" s="307"/>
      <c r="B63" s="202" t="s">
        <v>177</v>
      </c>
      <c r="C63" s="524"/>
      <c r="D63" s="216"/>
      <c r="E63" s="100"/>
      <c r="F63" s="36"/>
      <c r="G63" s="287"/>
      <c r="H63" s="422"/>
      <c r="I63" s="36"/>
      <c r="J63" s="287"/>
      <c r="K63" s="422"/>
      <c r="L63" s="36"/>
      <c r="M63" s="287"/>
      <c r="N63" s="422"/>
      <c r="O63" s="36"/>
      <c r="P63" s="287"/>
      <c r="Q63" s="422"/>
      <c r="R63" s="36"/>
      <c r="S63" s="287"/>
      <c r="T63" s="272"/>
      <c r="U63" s="652"/>
      <c r="V63" s="287"/>
      <c r="W63" s="272"/>
      <c r="X63" s="36"/>
      <c r="Y63" s="287"/>
      <c r="Z63" s="422"/>
      <c r="AA63" s="36"/>
      <c r="AB63" s="287"/>
      <c r="AC63" s="422"/>
      <c r="AD63" s="36"/>
      <c r="AE63" s="287"/>
      <c r="AF63" s="182"/>
      <c r="AG63" s="496"/>
      <c r="AH63" s="287"/>
      <c r="AI63" s="399"/>
      <c r="AJ63" s="496"/>
      <c r="AK63" s="287"/>
      <c r="AL63" s="422"/>
      <c r="AM63" s="36"/>
      <c r="AN63" s="287"/>
      <c r="AO63" s="399"/>
      <c r="AP63" s="496"/>
      <c r="AQ63" s="287"/>
      <c r="AR63" s="399"/>
      <c r="AS63" s="496"/>
      <c r="AT63" s="287"/>
      <c r="AU63" s="422"/>
      <c r="AV63" s="36"/>
      <c r="AW63" s="287"/>
      <c r="AX63" s="422"/>
      <c r="AY63" s="36"/>
      <c r="AZ63" s="287"/>
      <c r="BA63" s="422"/>
      <c r="BB63" s="36"/>
      <c r="BC63" s="287"/>
      <c r="BD63" s="422"/>
      <c r="BE63" s="36"/>
      <c r="BF63" s="287"/>
      <c r="BG63" s="422"/>
      <c r="BH63" s="36"/>
      <c r="BI63" s="287"/>
      <c r="BJ63" s="422"/>
      <c r="BK63" s="36"/>
      <c r="BL63" s="287"/>
      <c r="BM63" s="422"/>
      <c r="BN63" s="36"/>
      <c r="BO63" s="287"/>
      <c r="BP63" s="422"/>
      <c r="BQ63" s="502"/>
      <c r="BR63" s="68"/>
    </row>
    <row r="64" spans="1:71" ht="65.25" customHeight="1">
      <c r="A64" s="715" t="s">
        <v>178</v>
      </c>
      <c r="B64" s="96" t="s">
        <v>179</v>
      </c>
      <c r="C64" s="174"/>
      <c r="D64" s="103"/>
      <c r="E64" s="146"/>
      <c r="F64" s="633"/>
      <c r="G64" s="632"/>
      <c r="H64" s="289"/>
      <c r="I64" s="633"/>
      <c r="J64" s="632"/>
      <c r="K64" s="289"/>
      <c r="L64" s="633"/>
      <c r="M64" s="632"/>
      <c r="N64" s="289"/>
      <c r="O64" s="633"/>
      <c r="P64" s="632"/>
      <c r="Q64" s="289"/>
      <c r="R64" s="633"/>
      <c r="S64" s="632"/>
      <c r="T64" s="433"/>
      <c r="U64" s="720"/>
      <c r="V64" s="632"/>
      <c r="W64" s="433"/>
      <c r="X64" s="633"/>
      <c r="Y64" s="632"/>
      <c r="Z64" s="289"/>
      <c r="AA64" s="633"/>
      <c r="AB64" s="632"/>
      <c r="AC64" s="289"/>
      <c r="AD64" s="633"/>
      <c r="AE64" s="632"/>
      <c r="AF64" s="108"/>
      <c r="AG64" s="39">
        <v>5</v>
      </c>
      <c r="AH64" s="632" t="s">
        <v>74</v>
      </c>
      <c r="AI64" s="190"/>
      <c r="AJ64" s="703"/>
      <c r="AK64" s="632"/>
      <c r="AL64" s="289"/>
      <c r="AM64" s="633">
        <v>5</v>
      </c>
      <c r="AN64" s="632" t="s">
        <v>74</v>
      </c>
      <c r="AO64" s="190"/>
      <c r="AP64" s="703"/>
      <c r="AQ64" s="632"/>
      <c r="AR64" s="190"/>
      <c r="AS64" s="703">
        <v>5</v>
      </c>
      <c r="AT64" s="632" t="s">
        <v>74</v>
      </c>
      <c r="AU64" s="289"/>
      <c r="AV64" s="154">
        <v>5</v>
      </c>
      <c r="AW64" s="632" t="s">
        <v>74</v>
      </c>
      <c r="AX64" s="289"/>
      <c r="AY64" s="633">
        <v>1</v>
      </c>
      <c r="AZ64" s="632" t="s">
        <v>74</v>
      </c>
      <c r="BA64" s="289"/>
      <c r="BB64" s="633"/>
      <c r="BC64" s="632"/>
      <c r="BD64" s="289"/>
      <c r="BE64" s="633">
        <v>1</v>
      </c>
      <c r="BF64" s="632" t="s">
        <v>74</v>
      </c>
      <c r="BG64" s="289"/>
      <c r="BH64" s="633">
        <v>5</v>
      </c>
      <c r="BI64" s="632" t="s">
        <v>74</v>
      </c>
      <c r="BJ64" s="289"/>
      <c r="BK64" s="154">
        <v>5</v>
      </c>
      <c r="BL64" s="632" t="s">
        <v>73</v>
      </c>
      <c r="BM64" s="289"/>
      <c r="BN64" s="633">
        <v>5</v>
      </c>
      <c r="BO64" s="632" t="s">
        <v>74</v>
      </c>
      <c r="BP64" s="289"/>
      <c r="BQ64" s="502"/>
      <c r="BR64" s="68"/>
    </row>
    <row r="65" spans="1:71" ht="65.25" customHeight="1">
      <c r="A65" s="715" t="s">
        <v>180</v>
      </c>
      <c r="B65" s="96" t="s">
        <v>181</v>
      </c>
      <c r="C65" s="174"/>
      <c r="D65" s="103"/>
      <c r="E65" s="146"/>
      <c r="F65" s="633"/>
      <c r="G65" s="632"/>
      <c r="H65" s="289"/>
      <c r="I65" s="633">
        <v>3</v>
      </c>
      <c r="J65" s="632" t="s">
        <v>74</v>
      </c>
      <c r="K65" s="289"/>
      <c r="L65" s="633"/>
      <c r="M65" s="632"/>
      <c r="N65" s="289"/>
      <c r="O65" s="633"/>
      <c r="P65" s="632"/>
      <c r="Q65" s="289"/>
      <c r="R65" s="633"/>
      <c r="S65" s="632"/>
      <c r="T65" s="433"/>
      <c r="U65" s="720"/>
      <c r="V65" s="632"/>
      <c r="W65" s="433"/>
      <c r="X65" s="633"/>
      <c r="Y65" s="632"/>
      <c r="Z65" s="289"/>
      <c r="AA65" s="633">
        <v>2</v>
      </c>
      <c r="AB65" s="632" t="s">
        <v>73</v>
      </c>
      <c r="AC65" s="289"/>
      <c r="AD65" s="633"/>
      <c r="AE65" s="632"/>
      <c r="AF65" s="108"/>
      <c r="AG65" s="39">
        <v>3</v>
      </c>
      <c r="AH65" s="632" t="s">
        <v>74</v>
      </c>
      <c r="AI65" s="190"/>
      <c r="AJ65" s="703"/>
      <c r="AK65" s="632"/>
      <c r="AL65" s="289"/>
      <c r="AM65" s="633"/>
      <c r="AN65" s="632"/>
      <c r="AO65" s="190"/>
      <c r="AP65" s="703"/>
      <c r="AQ65" s="632"/>
      <c r="AR65" s="190"/>
      <c r="AS65" s="703"/>
      <c r="AT65" s="632"/>
      <c r="AU65" s="289"/>
      <c r="AV65" s="633">
        <v>3</v>
      </c>
      <c r="AW65" s="632" t="s">
        <v>73</v>
      </c>
      <c r="AX65" s="289"/>
      <c r="AY65" s="633"/>
      <c r="AZ65" s="632"/>
      <c r="BA65" s="289"/>
      <c r="BB65" s="633"/>
      <c r="BC65" s="632"/>
      <c r="BD65" s="289"/>
      <c r="BE65" s="633"/>
      <c r="BF65" s="632"/>
      <c r="BG65" s="289"/>
      <c r="BH65" s="633"/>
      <c r="BI65" s="632"/>
      <c r="BJ65" s="289"/>
      <c r="BK65" s="154"/>
      <c r="BL65" s="632"/>
      <c r="BM65" s="289"/>
      <c r="BN65" s="633">
        <v>1</v>
      </c>
      <c r="BO65" s="632" t="s">
        <v>74</v>
      </c>
      <c r="BP65" s="289"/>
      <c r="BQ65" s="502"/>
      <c r="BR65" s="68"/>
    </row>
    <row r="66" spans="1:71" ht="65.25" customHeight="1">
      <c r="A66" s="715" t="s">
        <v>182</v>
      </c>
      <c r="B66" s="96" t="s">
        <v>183</v>
      </c>
      <c r="C66" s="174"/>
      <c r="D66" s="103"/>
      <c r="E66" s="146"/>
      <c r="F66" s="633"/>
      <c r="G66" s="632"/>
      <c r="H66" s="289"/>
      <c r="I66" s="633"/>
      <c r="J66" s="632"/>
      <c r="K66" s="289"/>
      <c r="L66" s="633"/>
      <c r="M66" s="632"/>
      <c r="N66" s="289"/>
      <c r="O66" s="633"/>
      <c r="P66" s="632"/>
      <c r="Q66" s="289"/>
      <c r="R66" s="633"/>
      <c r="S66" s="632"/>
      <c r="T66" s="433"/>
      <c r="U66" s="720"/>
      <c r="V66" s="632"/>
      <c r="W66" s="433"/>
      <c r="X66" s="633"/>
      <c r="Y66" s="632"/>
      <c r="Z66" s="289"/>
      <c r="AA66" s="633">
        <v>2</v>
      </c>
      <c r="AB66" s="632" t="s">
        <v>73</v>
      </c>
      <c r="AC66" s="289"/>
      <c r="AD66" s="633"/>
      <c r="AE66" s="632"/>
      <c r="AF66" s="108"/>
      <c r="AG66" s="39">
        <v>5</v>
      </c>
      <c r="AH66" s="632" t="s">
        <v>74</v>
      </c>
      <c r="AI66" s="190"/>
      <c r="AJ66" s="703"/>
      <c r="AK66" s="632"/>
      <c r="AL66" s="289"/>
      <c r="AM66" s="633">
        <v>5</v>
      </c>
      <c r="AN66" s="632" t="s">
        <v>74</v>
      </c>
      <c r="AO66" s="190"/>
      <c r="AP66" s="703"/>
      <c r="AQ66" s="632"/>
      <c r="AR66" s="190"/>
      <c r="AS66" s="703">
        <v>5</v>
      </c>
      <c r="AT66" s="632" t="s">
        <v>74</v>
      </c>
      <c r="AU66" s="289"/>
      <c r="AV66" s="633">
        <v>5</v>
      </c>
      <c r="AW66" s="632" t="s">
        <v>74</v>
      </c>
      <c r="AX66" s="289"/>
      <c r="AY66" s="633"/>
      <c r="AZ66" s="632"/>
      <c r="BA66" s="289"/>
      <c r="BB66" s="154">
        <v>5</v>
      </c>
      <c r="BC66" s="632" t="s">
        <v>74</v>
      </c>
      <c r="BD66" s="289"/>
      <c r="BE66" s="633"/>
      <c r="BF66" s="632"/>
      <c r="BG66" s="289"/>
      <c r="BH66" s="633"/>
      <c r="BI66" s="632"/>
      <c r="BJ66" s="289"/>
      <c r="BK66" s="154">
        <v>5</v>
      </c>
      <c r="BL66" s="632" t="s">
        <v>73</v>
      </c>
      <c r="BM66" s="289"/>
      <c r="BN66" s="633">
        <v>5</v>
      </c>
      <c r="BO66" s="632" t="s">
        <v>74</v>
      </c>
      <c r="BP66" s="289"/>
      <c r="BQ66" s="502"/>
      <c r="BR66" s="68"/>
    </row>
    <row r="67" spans="1:71" ht="65.25" customHeight="1">
      <c r="A67" s="715" t="s">
        <v>184</v>
      </c>
      <c r="B67" s="672" t="s">
        <v>185</v>
      </c>
      <c r="C67" s="174"/>
      <c r="D67" s="103"/>
      <c r="E67" s="146"/>
      <c r="F67" s="633"/>
      <c r="G67" s="632"/>
      <c r="H67" s="289"/>
      <c r="I67" s="633"/>
      <c r="J67" s="632"/>
      <c r="K67" s="289"/>
      <c r="L67" s="633"/>
      <c r="M67" s="632"/>
      <c r="N67" s="289"/>
      <c r="O67" s="633"/>
      <c r="P67" s="632"/>
      <c r="Q67" s="289"/>
      <c r="R67" s="633">
        <v>3</v>
      </c>
      <c r="S67" s="632" t="s">
        <v>74</v>
      </c>
      <c r="T67" s="433"/>
      <c r="U67" s="720"/>
      <c r="V67" s="632"/>
      <c r="W67" s="433"/>
      <c r="X67" s="633"/>
      <c r="Y67" s="632"/>
      <c r="Z67" s="289"/>
      <c r="AA67" s="633">
        <v>4</v>
      </c>
      <c r="AB67" s="632" t="s">
        <v>74</v>
      </c>
      <c r="AC67" s="289"/>
      <c r="AD67" s="633"/>
      <c r="AE67" s="632"/>
      <c r="AF67" s="108"/>
      <c r="AG67" s="39">
        <v>5</v>
      </c>
      <c r="AH67" s="632" t="s">
        <v>74</v>
      </c>
      <c r="AI67" s="190"/>
      <c r="AJ67" s="703"/>
      <c r="AK67" s="632"/>
      <c r="AL67" s="289"/>
      <c r="AM67" s="633">
        <v>5</v>
      </c>
      <c r="AN67" s="632" t="s">
        <v>73</v>
      </c>
      <c r="AO67" s="190"/>
      <c r="AP67" s="703"/>
      <c r="AQ67" s="632"/>
      <c r="AR67" s="190"/>
      <c r="AS67" s="703"/>
      <c r="AT67" s="632"/>
      <c r="AU67" s="289"/>
      <c r="AV67" s="633">
        <v>5</v>
      </c>
      <c r="AW67" s="632" t="s">
        <v>74</v>
      </c>
      <c r="AX67" s="289"/>
      <c r="AY67" s="633"/>
      <c r="AZ67" s="632"/>
      <c r="BA67" s="289"/>
      <c r="BB67" s="633"/>
      <c r="BC67" s="632"/>
      <c r="BD67" s="289"/>
      <c r="BE67" s="633"/>
      <c r="BF67" s="632"/>
      <c r="BG67" s="289"/>
      <c r="BH67" s="633">
        <v>3</v>
      </c>
      <c r="BI67" s="632" t="s">
        <v>74</v>
      </c>
      <c r="BJ67" s="289"/>
      <c r="BK67" s="154">
        <v>5</v>
      </c>
      <c r="BL67" s="632" t="s">
        <v>73</v>
      </c>
      <c r="BM67" s="289"/>
      <c r="BN67" s="633">
        <v>5</v>
      </c>
      <c r="BO67" s="632" t="s">
        <v>74</v>
      </c>
      <c r="BP67" s="289"/>
      <c r="BQ67" s="502"/>
      <c r="BR67" s="68"/>
    </row>
    <row r="68" spans="1:71" ht="17.25" customHeight="1">
      <c r="A68" s="307"/>
      <c r="B68" s="712" t="s">
        <v>186</v>
      </c>
      <c r="C68" s="572"/>
      <c r="D68" s="361"/>
      <c r="E68" s="126"/>
      <c r="F68" s="457"/>
      <c r="G68" s="586"/>
      <c r="H68" s="320"/>
      <c r="I68" s="457"/>
      <c r="J68" s="586"/>
      <c r="K68" s="320"/>
      <c r="L68" s="457"/>
      <c r="M68" s="586"/>
      <c r="N68" s="320"/>
      <c r="O68" s="457"/>
      <c r="P68" s="586"/>
      <c r="Q68" s="320"/>
      <c r="R68" s="457"/>
      <c r="S68" s="586"/>
      <c r="T68" s="500"/>
      <c r="U68" s="260"/>
      <c r="V68" s="586"/>
      <c r="W68" s="500"/>
      <c r="X68" s="457"/>
      <c r="Y68" s="586"/>
      <c r="Z68" s="320"/>
      <c r="AA68" s="457"/>
      <c r="AB68" s="586"/>
      <c r="AC68" s="320"/>
      <c r="AD68" s="457"/>
      <c r="AE68" s="586"/>
      <c r="AF68" s="493"/>
      <c r="AG68" s="217"/>
      <c r="AH68" s="586"/>
      <c r="AI68" s="624"/>
      <c r="AJ68" s="217"/>
      <c r="AK68" s="586"/>
      <c r="AL68" s="320"/>
      <c r="AM68" s="457"/>
      <c r="AN68" s="586"/>
      <c r="AO68" s="624"/>
      <c r="AP68" s="217"/>
      <c r="AQ68" s="586"/>
      <c r="AR68" s="624"/>
      <c r="AS68" s="217"/>
      <c r="AT68" s="586"/>
      <c r="AU68" s="320"/>
      <c r="AV68" s="457"/>
      <c r="AW68" s="586"/>
      <c r="AX68" s="320"/>
      <c r="AY68" s="457"/>
      <c r="AZ68" s="586"/>
      <c r="BA68" s="320"/>
      <c r="BB68" s="457"/>
      <c r="BC68" s="586"/>
      <c r="BD68" s="320"/>
      <c r="BE68" s="457"/>
      <c r="BF68" s="586"/>
      <c r="BG68" s="320"/>
      <c r="BH68" s="457"/>
      <c r="BI68" s="586"/>
      <c r="BJ68" s="320"/>
      <c r="BK68" s="457"/>
      <c r="BL68" s="586"/>
      <c r="BM68" s="320"/>
      <c r="BN68" s="457"/>
      <c r="BO68" s="586"/>
      <c r="BP68" s="320"/>
      <c r="BQ68" s="502"/>
      <c r="BR68" s="68"/>
    </row>
    <row r="69" spans="1:71" ht="29.25" customHeight="1">
      <c r="A69" s="307"/>
      <c r="B69" s="414" t="s">
        <v>187</v>
      </c>
      <c r="C69" s="244"/>
      <c r="D69" s="607"/>
      <c r="E69" s="628"/>
      <c r="F69" s="261"/>
      <c r="G69" s="73"/>
      <c r="H69" s="172"/>
      <c r="I69" s="261"/>
      <c r="J69" s="73"/>
      <c r="K69" s="172"/>
      <c r="L69" s="261"/>
      <c r="M69" s="73"/>
      <c r="N69" s="172"/>
      <c r="O69" s="261"/>
      <c r="P69" s="73"/>
      <c r="Q69" s="172"/>
      <c r="R69" s="261"/>
      <c r="S69" s="73"/>
      <c r="T69" s="499"/>
      <c r="U69" s="288"/>
      <c r="V69" s="73"/>
      <c r="W69" s="499"/>
      <c r="X69" s="261"/>
      <c r="Y69" s="73"/>
      <c r="Z69" s="172"/>
      <c r="AA69" s="261"/>
      <c r="AB69" s="73"/>
      <c r="AC69" s="172"/>
      <c r="AD69" s="261"/>
      <c r="AE69" s="73"/>
      <c r="AF69" s="257"/>
      <c r="AG69" s="167"/>
      <c r="AH69" s="73"/>
      <c r="AI69" s="248"/>
      <c r="AJ69" s="167"/>
      <c r="AK69" s="73"/>
      <c r="AL69" s="172"/>
      <c r="AM69" s="261"/>
      <c r="AN69" s="73"/>
      <c r="AO69" s="248"/>
      <c r="AP69" s="167"/>
      <c r="AQ69" s="73"/>
      <c r="AR69" s="248"/>
      <c r="AS69" s="167"/>
      <c r="AT69" s="73"/>
      <c r="AU69" s="172"/>
      <c r="AV69" s="261"/>
      <c r="AW69" s="73"/>
      <c r="AX69" s="172"/>
      <c r="AY69" s="261"/>
      <c r="AZ69" s="73"/>
      <c r="BA69" s="172"/>
      <c r="BB69" s="261"/>
      <c r="BC69" s="73"/>
      <c r="BD69" s="172"/>
      <c r="BE69" s="261"/>
      <c r="BF69" s="73"/>
      <c r="BG69" s="172"/>
      <c r="BH69" s="261"/>
      <c r="BI69" s="73"/>
      <c r="BJ69" s="172"/>
      <c r="BK69" s="261"/>
      <c r="BL69" s="73"/>
      <c r="BM69" s="172"/>
      <c r="BN69" s="261"/>
      <c r="BO69" s="73"/>
      <c r="BP69" s="172"/>
      <c r="BQ69" s="502"/>
      <c r="BR69" s="68"/>
    </row>
    <row r="70" spans="1:71" ht="65.25" customHeight="1">
      <c r="A70" s="715" t="s">
        <v>188</v>
      </c>
      <c r="B70" s="96" t="s">
        <v>189</v>
      </c>
      <c r="C70" s="174">
        <v>4</v>
      </c>
      <c r="D70" s="103" t="s">
        <v>73</v>
      </c>
      <c r="E70" s="146"/>
      <c r="F70" s="633">
        <v>4</v>
      </c>
      <c r="G70" s="632" t="s">
        <v>73</v>
      </c>
      <c r="H70" s="289"/>
      <c r="I70" s="633">
        <v>5</v>
      </c>
      <c r="J70" s="632" t="s">
        <v>73</v>
      </c>
      <c r="K70" s="289"/>
      <c r="L70" s="633">
        <v>5</v>
      </c>
      <c r="M70" s="632" t="s">
        <v>73</v>
      </c>
      <c r="N70" s="289"/>
      <c r="O70" s="633">
        <v>5</v>
      </c>
      <c r="P70" s="632" t="s">
        <v>74</v>
      </c>
      <c r="Q70" s="289"/>
      <c r="R70" s="633"/>
      <c r="S70" s="632"/>
      <c r="T70" s="433"/>
      <c r="U70" s="720">
        <v>5</v>
      </c>
      <c r="V70" s="632" t="s">
        <v>74</v>
      </c>
      <c r="W70" s="433"/>
      <c r="X70" s="633"/>
      <c r="Y70" s="632"/>
      <c r="Z70" s="289"/>
      <c r="AA70" s="633">
        <v>3</v>
      </c>
      <c r="AB70" s="632" t="s">
        <v>73</v>
      </c>
      <c r="AC70" s="289"/>
      <c r="AD70" s="633">
        <v>5</v>
      </c>
      <c r="AE70" s="632" t="s">
        <v>74</v>
      </c>
      <c r="AF70" s="108"/>
      <c r="AG70" s="39">
        <v>5</v>
      </c>
      <c r="AH70" s="632" t="s">
        <v>74</v>
      </c>
      <c r="AI70" s="190"/>
      <c r="AJ70" s="703">
        <v>5</v>
      </c>
      <c r="AK70" s="632" t="s">
        <v>74</v>
      </c>
      <c r="AL70" s="289"/>
      <c r="AM70" s="633"/>
      <c r="AN70" s="632"/>
      <c r="AO70" s="190"/>
      <c r="AP70" s="703">
        <v>1</v>
      </c>
      <c r="AQ70" s="632" t="s">
        <v>73</v>
      </c>
      <c r="AR70" s="190"/>
      <c r="AS70" s="703">
        <v>1</v>
      </c>
      <c r="AT70" s="632" t="s">
        <v>73</v>
      </c>
      <c r="AU70" s="289"/>
      <c r="AV70" s="633">
        <v>5</v>
      </c>
      <c r="AW70" s="632" t="s">
        <v>74</v>
      </c>
      <c r="AX70" s="289"/>
      <c r="AY70" s="633">
        <v>5</v>
      </c>
      <c r="AZ70" s="632" t="s">
        <v>74</v>
      </c>
      <c r="BA70" s="289"/>
      <c r="BB70" s="154">
        <v>3</v>
      </c>
      <c r="BC70" s="632" t="s">
        <v>74</v>
      </c>
      <c r="BD70" s="289"/>
      <c r="BE70" s="633"/>
      <c r="BF70" s="632"/>
      <c r="BG70" s="289"/>
      <c r="BH70" s="633">
        <v>5</v>
      </c>
      <c r="BI70" s="632" t="s">
        <v>74</v>
      </c>
      <c r="BJ70" s="289"/>
      <c r="BK70" s="154">
        <v>4</v>
      </c>
      <c r="BL70" s="632" t="s">
        <v>73</v>
      </c>
      <c r="BM70" s="289"/>
      <c r="BN70" s="633">
        <v>1</v>
      </c>
      <c r="BO70" s="632" t="s">
        <v>73</v>
      </c>
      <c r="BP70" s="289"/>
      <c r="BQ70" s="502"/>
      <c r="BR70" s="68"/>
    </row>
    <row r="71" spans="1:71" ht="65.25" customHeight="1">
      <c r="A71" s="715" t="s">
        <v>190</v>
      </c>
      <c r="B71" s="96" t="s">
        <v>191</v>
      </c>
      <c r="C71" s="174">
        <v>3</v>
      </c>
      <c r="D71" s="103" t="s">
        <v>73</v>
      </c>
      <c r="E71" s="146"/>
      <c r="F71" s="633">
        <v>3</v>
      </c>
      <c r="G71" s="632" t="s">
        <v>73</v>
      </c>
      <c r="H71" s="289"/>
      <c r="I71" s="633">
        <v>5</v>
      </c>
      <c r="J71" s="632" t="s">
        <v>73</v>
      </c>
      <c r="K71" s="289"/>
      <c r="L71" s="633">
        <v>5</v>
      </c>
      <c r="M71" s="632" t="s">
        <v>74</v>
      </c>
      <c r="N71" s="289"/>
      <c r="O71" s="633">
        <v>5</v>
      </c>
      <c r="P71" s="632" t="s">
        <v>74</v>
      </c>
      <c r="Q71" s="289"/>
      <c r="R71" s="633"/>
      <c r="S71" s="632"/>
      <c r="T71" s="433"/>
      <c r="U71" s="720">
        <v>5</v>
      </c>
      <c r="V71" s="632" t="s">
        <v>74</v>
      </c>
      <c r="W71" s="433"/>
      <c r="X71" s="633"/>
      <c r="Y71" s="632"/>
      <c r="Z71" s="289"/>
      <c r="AA71" s="633">
        <v>3</v>
      </c>
      <c r="AB71" s="632" t="s">
        <v>73</v>
      </c>
      <c r="AC71" s="289"/>
      <c r="AD71" s="633">
        <v>5</v>
      </c>
      <c r="AE71" s="632" t="s">
        <v>74</v>
      </c>
      <c r="AF71" s="108"/>
      <c r="AG71" s="39">
        <v>5</v>
      </c>
      <c r="AH71" s="632" t="s">
        <v>74</v>
      </c>
      <c r="AI71" s="190"/>
      <c r="AJ71" s="703">
        <v>5</v>
      </c>
      <c r="AK71" s="632" t="s">
        <v>74</v>
      </c>
      <c r="AL71" s="289"/>
      <c r="AM71" s="633">
        <v>1</v>
      </c>
      <c r="AN71" s="632" t="s">
        <v>73</v>
      </c>
      <c r="AO71" s="190"/>
      <c r="AP71" s="703">
        <v>1</v>
      </c>
      <c r="AQ71" s="632" t="s">
        <v>73</v>
      </c>
      <c r="AR71" s="190"/>
      <c r="AS71" s="703">
        <v>1</v>
      </c>
      <c r="AT71" s="632" t="s">
        <v>73</v>
      </c>
      <c r="AU71" s="289"/>
      <c r="AV71" s="633">
        <v>5</v>
      </c>
      <c r="AW71" s="632" t="s">
        <v>74</v>
      </c>
      <c r="AX71" s="289"/>
      <c r="AY71" s="633"/>
      <c r="AZ71" s="632"/>
      <c r="BA71" s="289"/>
      <c r="BB71" s="154">
        <v>5</v>
      </c>
      <c r="BC71" s="632" t="s">
        <v>74</v>
      </c>
      <c r="BD71" s="289"/>
      <c r="BE71" s="633">
        <v>1</v>
      </c>
      <c r="BF71" s="632" t="s">
        <v>74</v>
      </c>
      <c r="BG71" s="289"/>
      <c r="BH71" s="633">
        <v>5</v>
      </c>
      <c r="BI71" s="632" t="s">
        <v>74</v>
      </c>
      <c r="BJ71" s="289"/>
      <c r="BK71" s="154"/>
      <c r="BL71" s="632"/>
      <c r="BM71" s="289"/>
      <c r="BN71" s="633">
        <v>3</v>
      </c>
      <c r="BO71" s="632" t="s">
        <v>73</v>
      </c>
      <c r="BP71" s="289"/>
      <c r="BQ71" s="502"/>
      <c r="BR71" s="68"/>
    </row>
    <row r="72" spans="1:71" ht="65.25" customHeight="1">
      <c r="A72" s="715" t="s">
        <v>192</v>
      </c>
      <c r="B72" s="672" t="s">
        <v>193</v>
      </c>
      <c r="C72" s="174"/>
      <c r="D72" s="103"/>
      <c r="E72" s="146"/>
      <c r="F72" s="633"/>
      <c r="G72" s="632"/>
      <c r="H72" s="289"/>
      <c r="I72" s="633"/>
      <c r="J72" s="632"/>
      <c r="K72" s="289"/>
      <c r="L72" s="633">
        <v>5</v>
      </c>
      <c r="M72" s="632" t="s">
        <v>73</v>
      </c>
      <c r="N72" s="289"/>
      <c r="O72" s="633">
        <v>5</v>
      </c>
      <c r="P72" s="632" t="s">
        <v>74</v>
      </c>
      <c r="Q72" s="289"/>
      <c r="R72" s="633">
        <v>3</v>
      </c>
      <c r="S72" s="632" t="s">
        <v>73</v>
      </c>
      <c r="T72" s="433"/>
      <c r="U72" s="720"/>
      <c r="V72" s="632"/>
      <c r="W72" s="433"/>
      <c r="X72" s="633">
        <v>5</v>
      </c>
      <c r="Y72" s="632" t="s">
        <v>74</v>
      </c>
      <c r="Z72" s="289"/>
      <c r="AA72" s="633">
        <v>3</v>
      </c>
      <c r="AB72" s="632" t="s">
        <v>74</v>
      </c>
      <c r="AC72" s="289"/>
      <c r="AD72" s="633"/>
      <c r="AE72" s="632"/>
      <c r="AF72" s="108"/>
      <c r="AG72" s="39">
        <v>5</v>
      </c>
      <c r="AH72" s="632" t="s">
        <v>74</v>
      </c>
      <c r="AI72" s="190"/>
      <c r="AJ72" s="703">
        <v>5</v>
      </c>
      <c r="AK72" s="632" t="s">
        <v>74</v>
      </c>
      <c r="AL72" s="289"/>
      <c r="AM72" s="633">
        <v>1</v>
      </c>
      <c r="AN72" s="632" t="s">
        <v>73</v>
      </c>
      <c r="AO72" s="190"/>
      <c r="AP72" s="703">
        <v>1</v>
      </c>
      <c r="AQ72" s="632" t="s">
        <v>73</v>
      </c>
      <c r="AR72" s="190"/>
      <c r="AS72" s="703"/>
      <c r="AT72" s="632"/>
      <c r="AU72" s="289"/>
      <c r="AV72" s="633">
        <v>5</v>
      </c>
      <c r="AW72" s="632" t="s">
        <v>74</v>
      </c>
      <c r="AX72" s="289"/>
      <c r="AY72" s="633"/>
      <c r="AZ72" s="632"/>
      <c r="BA72" s="289"/>
      <c r="BB72" s="154">
        <v>3</v>
      </c>
      <c r="BC72" s="632" t="s">
        <v>74</v>
      </c>
      <c r="BD72" s="289"/>
      <c r="BE72" s="633"/>
      <c r="BF72" s="632"/>
      <c r="BG72" s="289"/>
      <c r="BH72" s="633">
        <v>3</v>
      </c>
      <c r="BI72" s="632" t="s">
        <v>74</v>
      </c>
      <c r="BJ72" s="289"/>
      <c r="BK72" s="154"/>
      <c r="BL72" s="632"/>
      <c r="BM72" s="289"/>
      <c r="BN72" s="633">
        <v>5</v>
      </c>
      <c r="BO72" s="632" t="s">
        <v>73</v>
      </c>
      <c r="BP72" s="289"/>
      <c r="BQ72" s="502"/>
      <c r="BR72" s="68"/>
    </row>
    <row r="73" spans="1:71" ht="65.25" customHeight="1">
      <c r="A73" s="715" t="s">
        <v>194</v>
      </c>
      <c r="B73" s="672" t="s">
        <v>195</v>
      </c>
      <c r="C73" s="174"/>
      <c r="D73" s="103"/>
      <c r="E73" s="146"/>
      <c r="F73" s="633"/>
      <c r="G73" s="632"/>
      <c r="H73" s="289"/>
      <c r="I73" s="633"/>
      <c r="J73" s="632"/>
      <c r="K73" s="289"/>
      <c r="L73" s="633"/>
      <c r="M73" s="632"/>
      <c r="N73" s="289"/>
      <c r="O73" s="633"/>
      <c r="P73" s="632"/>
      <c r="Q73" s="289"/>
      <c r="R73" s="633"/>
      <c r="S73" s="632"/>
      <c r="T73" s="433"/>
      <c r="U73" s="720"/>
      <c r="V73" s="632"/>
      <c r="W73" s="433"/>
      <c r="X73" s="633"/>
      <c r="Y73" s="632"/>
      <c r="Z73" s="289"/>
      <c r="AA73" s="633">
        <v>2</v>
      </c>
      <c r="AB73" s="632" t="s">
        <v>73</v>
      </c>
      <c r="AC73" s="289"/>
      <c r="AD73" s="633"/>
      <c r="AE73" s="632"/>
      <c r="AF73" s="108"/>
      <c r="AG73" s="39">
        <v>5</v>
      </c>
      <c r="AH73" s="632" t="s">
        <v>74</v>
      </c>
      <c r="AI73" s="190"/>
      <c r="AJ73" s="703">
        <v>3</v>
      </c>
      <c r="AK73" s="632" t="s">
        <v>74</v>
      </c>
      <c r="AL73" s="289"/>
      <c r="AM73" s="633">
        <v>1</v>
      </c>
      <c r="AN73" s="632" t="s">
        <v>73</v>
      </c>
      <c r="AO73" s="190"/>
      <c r="AP73" s="703"/>
      <c r="AQ73" s="632"/>
      <c r="AR73" s="190"/>
      <c r="AS73" s="703"/>
      <c r="AT73" s="632"/>
      <c r="AU73" s="289"/>
      <c r="AV73" s="633">
        <v>5</v>
      </c>
      <c r="AW73" s="632" t="s">
        <v>74</v>
      </c>
      <c r="AX73" s="289"/>
      <c r="AY73" s="633"/>
      <c r="AZ73" s="632"/>
      <c r="BA73" s="289"/>
      <c r="BB73" s="633"/>
      <c r="BC73" s="632"/>
      <c r="BD73" s="289"/>
      <c r="BE73" s="633"/>
      <c r="BF73" s="632"/>
      <c r="BG73" s="289"/>
      <c r="BH73" s="633">
        <v>3</v>
      </c>
      <c r="BI73" s="632" t="s">
        <v>74</v>
      </c>
      <c r="BJ73" s="289"/>
      <c r="BK73" s="154"/>
      <c r="BL73" s="632"/>
      <c r="BM73" s="289"/>
      <c r="BN73" s="633">
        <v>3</v>
      </c>
      <c r="BO73" s="632" t="s">
        <v>73</v>
      </c>
      <c r="BP73" s="289"/>
      <c r="BQ73" s="502"/>
      <c r="BR73" s="68"/>
    </row>
    <row r="74" spans="1:71" ht="65.25" customHeight="1">
      <c r="A74" s="715" t="s">
        <v>196</v>
      </c>
      <c r="B74" s="672" t="s">
        <v>197</v>
      </c>
      <c r="C74" s="174"/>
      <c r="D74" s="103"/>
      <c r="E74" s="146"/>
      <c r="F74" s="633"/>
      <c r="G74" s="632"/>
      <c r="H74" s="289"/>
      <c r="I74" s="633"/>
      <c r="J74" s="632"/>
      <c r="K74" s="289"/>
      <c r="L74" s="633"/>
      <c r="M74" s="632"/>
      <c r="N74" s="289"/>
      <c r="O74" s="633"/>
      <c r="P74" s="632"/>
      <c r="Q74" s="289"/>
      <c r="R74" s="633"/>
      <c r="S74" s="632"/>
      <c r="T74" s="433"/>
      <c r="U74" s="720"/>
      <c r="V74" s="632"/>
      <c r="W74" s="433"/>
      <c r="X74" s="633">
        <v>5</v>
      </c>
      <c r="Y74" s="632" t="s">
        <v>74</v>
      </c>
      <c r="Z74" s="289"/>
      <c r="AA74" s="633"/>
      <c r="AB74" s="632"/>
      <c r="AC74" s="289"/>
      <c r="AD74" s="633"/>
      <c r="AE74" s="632"/>
      <c r="AF74" s="108"/>
      <c r="AG74" s="39">
        <v>4</v>
      </c>
      <c r="AH74" s="632" t="s">
        <v>74</v>
      </c>
      <c r="AI74" s="190"/>
      <c r="AJ74" s="703"/>
      <c r="AK74" s="632"/>
      <c r="AL74" s="289"/>
      <c r="AM74" s="633"/>
      <c r="AN74" s="632"/>
      <c r="AO74" s="190"/>
      <c r="AP74" s="703"/>
      <c r="AQ74" s="632"/>
      <c r="AR74" s="190"/>
      <c r="AS74" s="703"/>
      <c r="AT74" s="632"/>
      <c r="AU74" s="289"/>
      <c r="AV74" s="633">
        <v>5</v>
      </c>
      <c r="AW74" s="632" t="s">
        <v>74</v>
      </c>
      <c r="AX74" s="289"/>
      <c r="AY74" s="633"/>
      <c r="AZ74" s="632"/>
      <c r="BA74" s="289"/>
      <c r="BB74" s="633"/>
      <c r="BC74" s="632"/>
      <c r="BD74" s="289"/>
      <c r="BE74" s="633"/>
      <c r="BF74" s="632"/>
      <c r="BG74" s="289"/>
      <c r="BH74" s="633"/>
      <c r="BI74" s="632"/>
      <c r="BJ74" s="289"/>
      <c r="BK74" s="154"/>
      <c r="BL74" s="632"/>
      <c r="BM74" s="289"/>
      <c r="BN74" s="633"/>
      <c r="BO74" s="632"/>
      <c r="BP74" s="289"/>
      <c r="BQ74" s="502"/>
      <c r="BR74" s="68"/>
    </row>
    <row r="75" spans="1:71" ht="65.25" customHeight="1">
      <c r="A75" s="715" t="s">
        <v>198</v>
      </c>
      <c r="B75" s="672" t="s">
        <v>318</v>
      </c>
      <c r="C75" s="174">
        <v>4</v>
      </c>
      <c r="D75" s="103" t="s">
        <v>74</v>
      </c>
      <c r="E75" s="146"/>
      <c r="F75" s="633">
        <v>4</v>
      </c>
      <c r="G75" s="632" t="s">
        <v>74</v>
      </c>
      <c r="H75" s="146"/>
      <c r="I75" s="633"/>
      <c r="J75" s="632"/>
      <c r="K75" s="289"/>
      <c r="L75" s="633">
        <v>3</v>
      </c>
      <c r="M75" s="632" t="s">
        <v>74</v>
      </c>
      <c r="N75" s="289"/>
      <c r="O75" s="633"/>
      <c r="P75" s="632"/>
      <c r="Q75" s="289"/>
      <c r="R75" s="633">
        <v>3</v>
      </c>
      <c r="S75" s="632" t="s">
        <v>74</v>
      </c>
      <c r="T75" s="433"/>
      <c r="U75" s="720"/>
      <c r="V75" s="632"/>
      <c r="W75" s="433"/>
      <c r="X75" s="633">
        <v>3</v>
      </c>
      <c r="Y75" s="632" t="s">
        <v>74</v>
      </c>
      <c r="Z75" s="289"/>
      <c r="AA75" s="633"/>
      <c r="AB75" s="632"/>
      <c r="AC75" s="289"/>
      <c r="AD75" s="633"/>
      <c r="AE75" s="632"/>
      <c r="AF75" s="108"/>
      <c r="AG75" s="39">
        <v>5</v>
      </c>
      <c r="AH75" s="632" t="s">
        <v>74</v>
      </c>
      <c r="AI75" s="190"/>
      <c r="AJ75" s="703"/>
      <c r="AK75" s="632"/>
      <c r="AL75" s="289"/>
      <c r="AM75" s="633"/>
      <c r="AN75" s="632"/>
      <c r="AO75" s="190"/>
      <c r="AP75" s="703">
        <v>1</v>
      </c>
      <c r="AQ75" s="632" t="s">
        <v>73</v>
      </c>
      <c r="AR75" s="190"/>
      <c r="AS75" s="703">
        <v>1</v>
      </c>
      <c r="AT75" s="632" t="s">
        <v>74</v>
      </c>
      <c r="AU75" s="289"/>
      <c r="AV75" s="633">
        <v>5</v>
      </c>
      <c r="AW75" s="632" t="s">
        <v>74</v>
      </c>
      <c r="AX75" s="289"/>
      <c r="AY75" s="633">
        <v>5</v>
      </c>
      <c r="AZ75" s="632" t="s">
        <v>74</v>
      </c>
      <c r="BA75" s="289"/>
      <c r="BB75" s="633"/>
      <c r="BC75" s="632"/>
      <c r="BD75" s="289"/>
      <c r="BE75" s="633">
        <v>3</v>
      </c>
      <c r="BF75" s="632" t="s">
        <v>74</v>
      </c>
      <c r="BG75" s="289"/>
      <c r="BH75" s="633">
        <v>5</v>
      </c>
      <c r="BI75" s="632" t="s">
        <v>74</v>
      </c>
      <c r="BJ75" s="289"/>
      <c r="BK75" s="154">
        <v>4</v>
      </c>
      <c r="BL75" s="632" t="s">
        <v>73</v>
      </c>
      <c r="BM75" s="289"/>
      <c r="BN75" s="633"/>
      <c r="BO75" s="632"/>
      <c r="BP75" s="289"/>
      <c r="BQ75" s="502"/>
      <c r="BR75" s="68"/>
    </row>
    <row r="76" spans="1:71" ht="65.25" customHeight="1">
      <c r="A76" s="715" t="s">
        <v>200</v>
      </c>
      <c r="B76" s="672" t="s">
        <v>201</v>
      </c>
      <c r="C76" s="174"/>
      <c r="D76" s="103"/>
      <c r="E76" s="146"/>
      <c r="F76" s="633"/>
      <c r="G76" s="632"/>
      <c r="H76" s="289"/>
      <c r="I76" s="633"/>
      <c r="J76" s="632"/>
      <c r="K76" s="289"/>
      <c r="L76" s="633">
        <v>3</v>
      </c>
      <c r="M76" s="632" t="s">
        <v>73</v>
      </c>
      <c r="N76" s="289"/>
      <c r="O76" s="633"/>
      <c r="P76" s="632"/>
      <c r="Q76" s="289"/>
      <c r="R76" s="633">
        <v>3</v>
      </c>
      <c r="S76" s="632" t="s">
        <v>74</v>
      </c>
      <c r="T76" s="433"/>
      <c r="U76" s="720"/>
      <c r="V76" s="632"/>
      <c r="W76" s="433"/>
      <c r="X76" s="633">
        <v>5</v>
      </c>
      <c r="Y76" s="632" t="s">
        <v>74</v>
      </c>
      <c r="Z76" s="289"/>
      <c r="AA76" s="633">
        <v>3</v>
      </c>
      <c r="AB76" s="632" t="s">
        <v>73</v>
      </c>
      <c r="AC76" s="289"/>
      <c r="AD76" s="633"/>
      <c r="AE76" s="632"/>
      <c r="AF76" s="108"/>
      <c r="AG76" s="39">
        <v>4</v>
      </c>
      <c r="AH76" s="632" t="s">
        <v>74</v>
      </c>
      <c r="AI76" s="190"/>
      <c r="AJ76" s="703"/>
      <c r="AK76" s="632"/>
      <c r="AL76" s="289"/>
      <c r="AM76" s="633"/>
      <c r="AN76" s="632"/>
      <c r="AO76" s="190"/>
      <c r="AP76" s="703"/>
      <c r="AQ76" s="632"/>
      <c r="AR76" s="190"/>
      <c r="AS76" s="703"/>
      <c r="AT76" s="632"/>
      <c r="AU76" s="289"/>
      <c r="AV76" s="633">
        <v>5</v>
      </c>
      <c r="AW76" s="632" t="s">
        <v>74</v>
      </c>
      <c r="AX76" s="289"/>
      <c r="AY76" s="633"/>
      <c r="AZ76" s="632"/>
      <c r="BA76" s="289"/>
      <c r="BB76" s="633"/>
      <c r="BC76" s="632"/>
      <c r="BD76" s="289"/>
      <c r="BE76" s="633"/>
      <c r="BF76" s="632"/>
      <c r="BG76" s="289"/>
      <c r="BH76" s="633"/>
      <c r="BI76" s="632"/>
      <c r="BJ76" s="289"/>
      <c r="BK76" s="633"/>
      <c r="BL76" s="632"/>
      <c r="BM76" s="289"/>
      <c r="BN76" s="633">
        <v>3</v>
      </c>
      <c r="BO76" s="632" t="s">
        <v>73</v>
      </c>
      <c r="BP76" s="289"/>
      <c r="BQ76" s="502"/>
      <c r="BR76" s="68"/>
    </row>
    <row r="77" spans="1:71" ht="29.25" customHeight="1">
      <c r="A77" s="68"/>
      <c r="B77" s="414" t="s">
        <v>202</v>
      </c>
      <c r="C77" s="244"/>
      <c r="D77" s="607"/>
      <c r="E77" s="628"/>
      <c r="F77" s="261"/>
      <c r="G77" s="73"/>
      <c r="H77" s="172"/>
      <c r="I77" s="261"/>
      <c r="J77" s="73"/>
      <c r="K77" s="172"/>
      <c r="L77" s="261"/>
      <c r="M77" s="73"/>
      <c r="N77" s="172"/>
      <c r="O77" s="261"/>
      <c r="P77" s="73"/>
      <c r="Q77" s="172"/>
      <c r="R77" s="261"/>
      <c r="S77" s="73"/>
      <c r="T77" s="499"/>
      <c r="U77" s="288"/>
      <c r="V77" s="73"/>
      <c r="W77" s="499"/>
      <c r="X77" s="261"/>
      <c r="Y77" s="73"/>
      <c r="Z77" s="172"/>
      <c r="AA77" s="261"/>
      <c r="AB77" s="73"/>
      <c r="AC77" s="172"/>
      <c r="AD77" s="261"/>
      <c r="AE77" s="73"/>
      <c r="AF77" s="257"/>
      <c r="AG77" s="167"/>
      <c r="AH77" s="73"/>
      <c r="AI77" s="248"/>
      <c r="AJ77" s="167"/>
      <c r="AK77" s="73"/>
      <c r="AL77" s="172"/>
      <c r="AM77" s="261"/>
      <c r="AN77" s="73"/>
      <c r="AO77" s="248"/>
      <c r="AP77" s="167"/>
      <c r="AQ77" s="73"/>
      <c r="AR77" s="248"/>
      <c r="AS77" s="167"/>
      <c r="AT77" s="73"/>
      <c r="AU77" s="172"/>
      <c r="AV77" s="261"/>
      <c r="AW77" s="73"/>
      <c r="AX77" s="172"/>
      <c r="AY77" s="261"/>
      <c r="AZ77" s="73"/>
      <c r="BA77" s="172"/>
      <c r="BB77" s="261"/>
      <c r="BC77" s="73"/>
      <c r="BD77" s="172"/>
      <c r="BE77" s="261"/>
      <c r="BF77" s="73"/>
      <c r="BG77" s="172"/>
      <c r="BH77" s="261"/>
      <c r="BI77" s="73"/>
      <c r="BJ77" s="172"/>
      <c r="BK77" s="261"/>
      <c r="BL77" s="73"/>
      <c r="BM77" s="172"/>
      <c r="BN77" s="261"/>
      <c r="BO77" s="73"/>
      <c r="BP77" s="172"/>
      <c r="BQ77" s="502"/>
      <c r="BR77" s="68"/>
    </row>
    <row r="78" spans="1:71" ht="65.25" customHeight="1">
      <c r="A78" s="715" t="s">
        <v>203</v>
      </c>
      <c r="B78" s="96" t="s">
        <v>204</v>
      </c>
      <c r="C78" s="174"/>
      <c r="D78" s="103"/>
      <c r="E78" s="146"/>
      <c r="F78" s="633"/>
      <c r="G78" s="632"/>
      <c r="H78" s="289"/>
      <c r="I78" s="633">
        <v>3</v>
      </c>
      <c r="J78" s="632" t="s">
        <v>73</v>
      </c>
      <c r="K78" s="289"/>
      <c r="L78" s="633">
        <v>5</v>
      </c>
      <c r="M78" s="632" t="s">
        <v>74</v>
      </c>
      <c r="N78" s="289"/>
      <c r="O78" s="633"/>
      <c r="P78" s="632"/>
      <c r="Q78" s="289"/>
      <c r="R78" s="633"/>
      <c r="S78" s="632"/>
      <c r="T78" s="433"/>
      <c r="U78" s="720"/>
      <c r="V78" s="632"/>
      <c r="W78" s="433"/>
      <c r="X78" s="633">
        <v>3</v>
      </c>
      <c r="Y78" s="632" t="s">
        <v>73</v>
      </c>
      <c r="Z78" s="289"/>
      <c r="AA78" s="633">
        <v>5</v>
      </c>
      <c r="AB78" s="632" t="s">
        <v>74</v>
      </c>
      <c r="AC78" s="289"/>
      <c r="AD78" s="633"/>
      <c r="AE78" s="632"/>
      <c r="AF78" s="108"/>
      <c r="AG78" s="39">
        <v>5</v>
      </c>
      <c r="AH78" s="632" t="s">
        <v>74</v>
      </c>
      <c r="AI78" s="190"/>
      <c r="AJ78" s="703">
        <v>3</v>
      </c>
      <c r="AK78" s="632" t="s">
        <v>74</v>
      </c>
      <c r="AL78" s="289"/>
      <c r="AM78" s="633"/>
      <c r="AN78" s="632"/>
      <c r="AO78" s="190"/>
      <c r="AP78" s="703"/>
      <c r="AQ78" s="632"/>
      <c r="AR78" s="190"/>
      <c r="AS78" s="703"/>
      <c r="AT78" s="632"/>
      <c r="AU78" s="289"/>
      <c r="AV78" s="633">
        <v>5</v>
      </c>
      <c r="AW78" s="632" t="s">
        <v>74</v>
      </c>
      <c r="AX78" s="289"/>
      <c r="AY78" s="633"/>
      <c r="AZ78" s="632"/>
      <c r="BA78" s="289"/>
      <c r="BB78" s="633"/>
      <c r="BC78" s="632"/>
      <c r="BD78" s="289"/>
      <c r="BE78" s="633"/>
      <c r="BF78" s="632"/>
      <c r="BG78" s="289"/>
      <c r="BH78" s="633"/>
      <c r="BI78" s="632"/>
      <c r="BJ78" s="289"/>
      <c r="BK78" s="633"/>
      <c r="BL78" s="632"/>
      <c r="BM78" s="289"/>
      <c r="BN78" s="633">
        <v>5</v>
      </c>
      <c r="BO78" s="632" t="s">
        <v>74</v>
      </c>
      <c r="BP78" s="289"/>
      <c r="BQ78" s="502"/>
      <c r="BR78" s="68"/>
    </row>
    <row r="79" spans="1:71" ht="65.25" customHeight="1">
      <c r="A79" s="715" t="s">
        <v>205</v>
      </c>
      <c r="B79" s="96" t="s">
        <v>206</v>
      </c>
      <c r="C79" s="174"/>
      <c r="D79" s="103"/>
      <c r="E79" s="146"/>
      <c r="F79" s="633"/>
      <c r="G79" s="632"/>
      <c r="H79" s="289"/>
      <c r="I79" s="633"/>
      <c r="J79" s="632"/>
      <c r="K79" s="289"/>
      <c r="L79" s="633"/>
      <c r="M79" s="632"/>
      <c r="N79" s="289"/>
      <c r="O79" s="633"/>
      <c r="P79" s="632"/>
      <c r="Q79" s="289"/>
      <c r="R79" s="633"/>
      <c r="S79" s="632"/>
      <c r="T79" s="433"/>
      <c r="U79" s="720"/>
      <c r="V79" s="632"/>
      <c r="W79" s="433"/>
      <c r="X79" s="633"/>
      <c r="Y79" s="632"/>
      <c r="Z79" s="289"/>
      <c r="AA79" s="633">
        <v>5</v>
      </c>
      <c r="AB79" s="632" t="s">
        <v>74</v>
      </c>
      <c r="AC79" s="289"/>
      <c r="AD79" s="633"/>
      <c r="AE79" s="632"/>
      <c r="AF79" s="108"/>
      <c r="AG79" s="39">
        <v>5</v>
      </c>
      <c r="AH79" s="632" t="s">
        <v>74</v>
      </c>
      <c r="AI79" s="190"/>
      <c r="AJ79" s="703"/>
      <c r="AK79" s="632"/>
      <c r="AL79" s="289"/>
      <c r="AM79" s="633">
        <v>3</v>
      </c>
      <c r="AN79" s="632" t="s">
        <v>74</v>
      </c>
      <c r="AO79" s="190"/>
      <c r="AP79" s="703"/>
      <c r="AQ79" s="632"/>
      <c r="AR79" s="190"/>
      <c r="AS79" s="703">
        <v>3</v>
      </c>
      <c r="AT79" s="632" t="s">
        <v>74</v>
      </c>
      <c r="AU79" s="289"/>
      <c r="AV79" s="633">
        <v>5</v>
      </c>
      <c r="AW79" s="632" t="s">
        <v>74</v>
      </c>
      <c r="AX79" s="289"/>
      <c r="AY79" s="633"/>
      <c r="AZ79" s="632"/>
      <c r="BA79" s="289"/>
      <c r="BB79" s="633"/>
      <c r="BC79" s="632"/>
      <c r="BD79" s="289"/>
      <c r="BE79" s="633"/>
      <c r="BF79" s="632"/>
      <c r="BG79" s="289"/>
      <c r="BH79" s="633"/>
      <c r="BI79" s="632"/>
      <c r="BJ79" s="289"/>
      <c r="BK79" s="633"/>
      <c r="BL79" s="632"/>
      <c r="BM79" s="289"/>
      <c r="BN79" s="633">
        <v>1</v>
      </c>
      <c r="BO79" s="632" t="s">
        <v>73</v>
      </c>
      <c r="BP79" s="289"/>
      <c r="BQ79" s="502"/>
      <c r="BR79" s="68"/>
    </row>
    <row r="80" spans="1:71" ht="65.25" customHeight="1">
      <c r="A80" s="715" t="s">
        <v>207</v>
      </c>
      <c r="B80" s="672" t="s">
        <v>208</v>
      </c>
      <c r="C80" s="174"/>
      <c r="D80" s="103"/>
      <c r="E80" s="146"/>
      <c r="F80" s="633"/>
      <c r="G80" s="632"/>
      <c r="H80" s="289"/>
      <c r="I80" s="633">
        <v>3</v>
      </c>
      <c r="J80" s="632" t="s">
        <v>73</v>
      </c>
      <c r="K80" s="289"/>
      <c r="L80" s="633">
        <v>3</v>
      </c>
      <c r="M80" s="632" t="s">
        <v>73</v>
      </c>
      <c r="N80" s="289"/>
      <c r="O80" s="633">
        <v>5</v>
      </c>
      <c r="P80" s="632" t="s">
        <v>73</v>
      </c>
      <c r="Q80" s="289"/>
      <c r="R80" s="633"/>
      <c r="S80" s="632"/>
      <c r="T80" s="433"/>
      <c r="U80" s="720"/>
      <c r="V80" s="632"/>
      <c r="W80" s="433"/>
      <c r="X80" s="633">
        <v>5</v>
      </c>
      <c r="Y80" s="632" t="s">
        <v>74</v>
      </c>
      <c r="Z80" s="289"/>
      <c r="AA80" s="633">
        <v>5</v>
      </c>
      <c r="AB80" s="632" t="s">
        <v>74</v>
      </c>
      <c r="AC80" s="289"/>
      <c r="AD80" s="633">
        <v>5</v>
      </c>
      <c r="AE80" s="632" t="s">
        <v>73</v>
      </c>
      <c r="AF80" s="108"/>
      <c r="AG80" s="39">
        <v>5</v>
      </c>
      <c r="AH80" s="632" t="s">
        <v>74</v>
      </c>
      <c r="AI80" s="190"/>
      <c r="AJ80" s="703">
        <v>5</v>
      </c>
      <c r="AK80" s="632" t="s">
        <v>74</v>
      </c>
      <c r="AL80" s="289"/>
      <c r="AM80" s="633"/>
      <c r="AN80" s="632"/>
      <c r="AO80" s="190"/>
      <c r="AP80" s="703">
        <v>3</v>
      </c>
      <c r="AQ80" s="632" t="s">
        <v>74</v>
      </c>
      <c r="AR80" s="190"/>
      <c r="AS80" s="703">
        <v>3</v>
      </c>
      <c r="AT80" s="632" t="s">
        <v>74</v>
      </c>
      <c r="AU80" s="289"/>
      <c r="AV80" s="633">
        <v>5</v>
      </c>
      <c r="AW80" s="632" t="s">
        <v>74</v>
      </c>
      <c r="AX80" s="289"/>
      <c r="AY80" s="633"/>
      <c r="AZ80" s="632"/>
      <c r="BA80" s="289"/>
      <c r="BB80" s="633"/>
      <c r="BC80" s="632"/>
      <c r="BD80" s="289"/>
      <c r="BE80" s="633"/>
      <c r="BF80" s="632"/>
      <c r="BG80" s="289"/>
      <c r="BH80" s="633"/>
      <c r="BI80" s="632"/>
      <c r="BJ80" s="289"/>
      <c r="BK80" s="633"/>
      <c r="BL80" s="632"/>
      <c r="BM80" s="289"/>
      <c r="BN80" s="633">
        <v>5</v>
      </c>
      <c r="BO80" s="632" t="s">
        <v>74</v>
      </c>
      <c r="BP80" s="289"/>
      <c r="BQ80" s="502"/>
      <c r="BR80" s="68"/>
    </row>
    <row r="81" spans="1:71" ht="65.25" customHeight="1">
      <c r="A81" s="715" t="s">
        <v>209</v>
      </c>
      <c r="B81" s="672" t="s">
        <v>210</v>
      </c>
      <c r="C81" s="174"/>
      <c r="D81" s="103"/>
      <c r="E81" s="146"/>
      <c r="F81" s="633"/>
      <c r="G81" s="632"/>
      <c r="H81" s="289"/>
      <c r="I81" s="633"/>
      <c r="J81" s="632"/>
      <c r="K81" s="289"/>
      <c r="L81" s="633"/>
      <c r="M81" s="632"/>
      <c r="N81" s="289"/>
      <c r="O81" s="633">
        <v>5</v>
      </c>
      <c r="P81" s="632" t="s">
        <v>73</v>
      </c>
      <c r="Q81" s="289"/>
      <c r="R81" s="633">
        <v>3</v>
      </c>
      <c r="S81" s="632" t="s">
        <v>73</v>
      </c>
      <c r="T81" s="433"/>
      <c r="U81" s="720"/>
      <c r="V81" s="632"/>
      <c r="W81" s="433"/>
      <c r="X81" s="633">
        <v>5</v>
      </c>
      <c r="Y81" s="632" t="s">
        <v>74</v>
      </c>
      <c r="Z81" s="289"/>
      <c r="AA81" s="633">
        <v>3</v>
      </c>
      <c r="AB81" s="632" t="s">
        <v>73</v>
      </c>
      <c r="AC81" s="289"/>
      <c r="AD81" s="633">
        <v>5</v>
      </c>
      <c r="AE81" s="632" t="s">
        <v>73</v>
      </c>
      <c r="AF81" s="108"/>
      <c r="AG81" s="39">
        <v>5</v>
      </c>
      <c r="AH81" s="632" t="s">
        <v>74</v>
      </c>
      <c r="AI81" s="190"/>
      <c r="AJ81" s="703">
        <v>5</v>
      </c>
      <c r="AK81" s="632" t="s">
        <v>74</v>
      </c>
      <c r="AL81" s="289"/>
      <c r="AM81" s="633"/>
      <c r="AN81" s="632"/>
      <c r="AO81" s="190"/>
      <c r="AP81" s="703"/>
      <c r="AQ81" s="632"/>
      <c r="AR81" s="190"/>
      <c r="AS81" s="703"/>
      <c r="AT81" s="632"/>
      <c r="AU81" s="289"/>
      <c r="AV81" s="633">
        <v>5</v>
      </c>
      <c r="AW81" s="632" t="s">
        <v>74</v>
      </c>
      <c r="AX81" s="289"/>
      <c r="AY81" s="633"/>
      <c r="AZ81" s="632"/>
      <c r="BA81" s="289"/>
      <c r="BB81" s="633"/>
      <c r="BC81" s="632"/>
      <c r="BD81" s="289"/>
      <c r="BE81" s="633">
        <v>1</v>
      </c>
      <c r="BF81" s="632" t="s">
        <v>74</v>
      </c>
      <c r="BG81" s="289"/>
      <c r="BH81" s="633"/>
      <c r="BI81" s="632"/>
      <c r="BJ81" s="289"/>
      <c r="BK81" s="633"/>
      <c r="BL81" s="632"/>
      <c r="BM81" s="289"/>
      <c r="BN81" s="633"/>
      <c r="BO81" s="632"/>
      <c r="BP81" s="289"/>
      <c r="BQ81" s="502"/>
      <c r="BR81" s="68"/>
    </row>
    <row r="82" spans="1:71" ht="29.25" customHeight="1">
      <c r="A82" s="68"/>
      <c r="B82" s="495" t="s">
        <v>211</v>
      </c>
      <c r="C82" s="607"/>
      <c r="D82" s="607"/>
      <c r="E82" s="628"/>
      <c r="F82" s="261"/>
      <c r="G82" s="73"/>
      <c r="H82" s="172"/>
      <c r="I82" s="261"/>
      <c r="J82" s="73"/>
      <c r="K82" s="172"/>
      <c r="L82" s="261"/>
      <c r="M82" s="73"/>
      <c r="N82" s="172"/>
      <c r="O82" s="261"/>
      <c r="P82" s="73"/>
      <c r="Q82" s="172"/>
      <c r="R82" s="261"/>
      <c r="S82" s="73"/>
      <c r="T82" s="499"/>
      <c r="U82" s="288"/>
      <c r="V82" s="73"/>
      <c r="W82" s="499"/>
      <c r="X82" s="261"/>
      <c r="Y82" s="73"/>
      <c r="Z82" s="172"/>
      <c r="AA82" s="261"/>
      <c r="AB82" s="73"/>
      <c r="AC82" s="172"/>
      <c r="AD82" s="261"/>
      <c r="AE82" s="73"/>
      <c r="AF82" s="257"/>
      <c r="AG82" s="167"/>
      <c r="AH82" s="73"/>
      <c r="AI82" s="248"/>
      <c r="AJ82" s="167"/>
      <c r="AK82" s="73"/>
      <c r="AL82" s="172"/>
      <c r="AM82" s="261"/>
      <c r="AN82" s="73"/>
      <c r="AO82" s="248"/>
      <c r="AP82" s="167"/>
      <c r="AQ82" s="73"/>
      <c r="AR82" s="248"/>
      <c r="AS82" s="167"/>
      <c r="AT82" s="73"/>
      <c r="AU82" s="172"/>
      <c r="AV82" s="261"/>
      <c r="AW82" s="73"/>
      <c r="AX82" s="172"/>
      <c r="AY82" s="261"/>
      <c r="AZ82" s="73"/>
      <c r="BA82" s="172"/>
      <c r="BB82" s="261"/>
      <c r="BC82" s="73"/>
      <c r="BD82" s="172"/>
      <c r="BE82" s="261"/>
      <c r="BF82" s="73"/>
      <c r="BG82" s="172"/>
      <c r="BH82" s="261"/>
      <c r="BI82" s="73"/>
      <c r="BJ82" s="172"/>
      <c r="BK82" s="261"/>
      <c r="BL82" s="73"/>
      <c r="BM82" s="172"/>
      <c r="BN82" s="261"/>
      <c r="BO82" s="73"/>
      <c r="BP82" s="172"/>
      <c r="BQ82" s="502"/>
      <c r="BR82" s="68"/>
    </row>
    <row r="83" spans="1:71" ht="65.25" customHeight="1">
      <c r="A83" s="715" t="s">
        <v>212</v>
      </c>
      <c r="B83" s="672" t="s">
        <v>213</v>
      </c>
      <c r="C83" s="174"/>
      <c r="D83" s="103"/>
      <c r="E83" s="146"/>
      <c r="F83" s="633"/>
      <c r="G83" s="632"/>
      <c r="H83" s="289"/>
      <c r="I83" s="633"/>
      <c r="J83" s="632"/>
      <c r="K83" s="289"/>
      <c r="L83" s="633"/>
      <c r="M83" s="632"/>
      <c r="N83" s="289"/>
      <c r="O83" s="633">
        <v>3</v>
      </c>
      <c r="P83" s="632" t="s">
        <v>73</v>
      </c>
      <c r="Q83" s="289"/>
      <c r="R83" s="633">
        <v>2</v>
      </c>
      <c r="S83" s="632" t="s">
        <v>73</v>
      </c>
      <c r="T83" s="433"/>
      <c r="U83" s="720">
        <v>5</v>
      </c>
      <c r="V83" s="632" t="s">
        <v>74</v>
      </c>
      <c r="W83" s="433"/>
      <c r="X83" s="633">
        <v>3</v>
      </c>
      <c r="Y83" s="632" t="s">
        <v>73</v>
      </c>
      <c r="Z83" s="289"/>
      <c r="AA83" s="633">
        <v>5</v>
      </c>
      <c r="AB83" s="632" t="s">
        <v>73</v>
      </c>
      <c r="AC83" s="289"/>
      <c r="AD83" s="633">
        <v>3</v>
      </c>
      <c r="AE83" s="632" t="s">
        <v>73</v>
      </c>
      <c r="AF83" s="108"/>
      <c r="AG83" s="39">
        <v>5</v>
      </c>
      <c r="AH83" s="632" t="s">
        <v>74</v>
      </c>
      <c r="AI83" s="190"/>
      <c r="AJ83" s="703"/>
      <c r="AK83" s="632"/>
      <c r="AL83" s="289"/>
      <c r="AM83" s="633"/>
      <c r="AN83" s="632"/>
      <c r="AO83" s="190"/>
      <c r="AP83" s="703">
        <v>3</v>
      </c>
      <c r="AQ83" s="632" t="s">
        <v>73</v>
      </c>
      <c r="AR83" s="190"/>
      <c r="AS83" s="703">
        <v>3</v>
      </c>
      <c r="AT83" s="632" t="s">
        <v>73</v>
      </c>
      <c r="AU83" s="289"/>
      <c r="AV83" s="633">
        <v>5</v>
      </c>
      <c r="AW83" s="632" t="s">
        <v>74</v>
      </c>
      <c r="AX83" s="289"/>
      <c r="AY83" s="633"/>
      <c r="AZ83" s="632"/>
      <c r="BA83" s="289"/>
      <c r="BB83" s="633"/>
      <c r="BC83" s="632"/>
      <c r="BD83" s="289"/>
      <c r="BE83" s="633"/>
      <c r="BF83" s="632"/>
      <c r="BG83" s="289"/>
      <c r="BH83" s="633">
        <v>5</v>
      </c>
      <c r="BI83" s="632" t="s">
        <v>74</v>
      </c>
      <c r="BJ83" s="289"/>
      <c r="BK83" s="633"/>
      <c r="BL83" s="632"/>
      <c r="BM83" s="289"/>
      <c r="BN83" s="633">
        <v>5</v>
      </c>
      <c r="BO83" s="632" t="s">
        <v>73</v>
      </c>
      <c r="BP83" s="289"/>
      <c r="BQ83" s="502"/>
      <c r="BR83" s="68"/>
    </row>
    <row r="84" spans="1:71" ht="65.25" customHeight="1">
      <c r="A84" s="715" t="s">
        <v>214</v>
      </c>
      <c r="B84" s="672" t="s">
        <v>215</v>
      </c>
      <c r="C84" s="174"/>
      <c r="D84" s="103"/>
      <c r="E84" s="146"/>
      <c r="F84" s="633"/>
      <c r="G84" s="632"/>
      <c r="H84" s="289"/>
      <c r="I84" s="633">
        <v>3</v>
      </c>
      <c r="J84" s="632" t="s">
        <v>74</v>
      </c>
      <c r="K84" s="289"/>
      <c r="L84" s="633">
        <v>3</v>
      </c>
      <c r="M84" s="632" t="s">
        <v>74</v>
      </c>
      <c r="N84" s="289"/>
      <c r="O84" s="633"/>
      <c r="P84" s="632"/>
      <c r="Q84" s="289"/>
      <c r="R84" s="633">
        <v>3</v>
      </c>
      <c r="S84" s="632" t="s">
        <v>73</v>
      </c>
      <c r="T84" s="433"/>
      <c r="U84" s="720">
        <v>5</v>
      </c>
      <c r="V84" s="632" t="s">
        <v>74</v>
      </c>
      <c r="W84" s="433"/>
      <c r="X84" s="633"/>
      <c r="Y84" s="632"/>
      <c r="Z84" s="289"/>
      <c r="AA84" s="633">
        <v>2</v>
      </c>
      <c r="AB84" s="632" t="s">
        <v>73</v>
      </c>
      <c r="AC84" s="289"/>
      <c r="AD84" s="633"/>
      <c r="AE84" s="632"/>
      <c r="AF84" s="108"/>
      <c r="AG84" s="39">
        <v>3</v>
      </c>
      <c r="AH84" s="632" t="s">
        <v>74</v>
      </c>
      <c r="AI84" s="190"/>
      <c r="AJ84" s="703"/>
      <c r="AK84" s="632"/>
      <c r="AL84" s="289"/>
      <c r="AM84" s="633">
        <v>3</v>
      </c>
      <c r="AN84" s="632" t="s">
        <v>73</v>
      </c>
      <c r="AO84" s="190"/>
      <c r="AP84" s="703"/>
      <c r="AQ84" s="632"/>
      <c r="AR84" s="190"/>
      <c r="AS84" s="703">
        <v>3</v>
      </c>
      <c r="AT84" s="632" t="s">
        <v>73</v>
      </c>
      <c r="AU84" s="289"/>
      <c r="AV84" s="633">
        <v>3</v>
      </c>
      <c r="AW84" s="632" t="s">
        <v>74</v>
      </c>
      <c r="AX84" s="289"/>
      <c r="AY84" s="633"/>
      <c r="AZ84" s="632"/>
      <c r="BA84" s="289"/>
      <c r="BB84" s="633"/>
      <c r="BC84" s="632"/>
      <c r="BD84" s="289"/>
      <c r="BE84" s="633"/>
      <c r="BF84" s="632"/>
      <c r="BG84" s="289"/>
      <c r="BH84" s="633"/>
      <c r="BI84" s="632"/>
      <c r="BJ84" s="289"/>
      <c r="BK84" s="154">
        <v>4</v>
      </c>
      <c r="BL84" s="632" t="s">
        <v>73</v>
      </c>
      <c r="BM84" s="289"/>
      <c r="BN84" s="633">
        <v>3</v>
      </c>
      <c r="BO84" s="632" t="s">
        <v>74</v>
      </c>
      <c r="BP84" s="289"/>
      <c r="BQ84" s="502"/>
      <c r="BR84" s="68"/>
    </row>
    <row r="85" spans="1:71" ht="65.25" customHeight="1">
      <c r="A85" s="715" t="s">
        <v>216</v>
      </c>
      <c r="B85" s="672" t="s">
        <v>217</v>
      </c>
      <c r="C85" s="174"/>
      <c r="D85" s="103"/>
      <c r="E85" s="146"/>
      <c r="F85" s="633"/>
      <c r="G85" s="632"/>
      <c r="H85" s="289"/>
      <c r="I85" s="633"/>
      <c r="J85" s="632"/>
      <c r="K85" s="289"/>
      <c r="L85" s="633"/>
      <c r="M85" s="632"/>
      <c r="N85" s="289"/>
      <c r="O85" s="633"/>
      <c r="P85" s="632"/>
      <c r="Q85" s="289"/>
      <c r="R85" s="633">
        <v>2</v>
      </c>
      <c r="S85" s="632" t="s">
        <v>73</v>
      </c>
      <c r="T85" s="433"/>
      <c r="U85" s="720"/>
      <c r="V85" s="632"/>
      <c r="W85" s="433"/>
      <c r="X85" s="633"/>
      <c r="Y85" s="632"/>
      <c r="Z85" s="289"/>
      <c r="AA85" s="633">
        <v>2</v>
      </c>
      <c r="AB85" s="632" t="s">
        <v>73</v>
      </c>
      <c r="AC85" s="289"/>
      <c r="AD85" s="633"/>
      <c r="AE85" s="632"/>
      <c r="AF85" s="108"/>
      <c r="AG85" s="39">
        <v>5</v>
      </c>
      <c r="AH85" s="632" t="s">
        <v>74</v>
      </c>
      <c r="AI85" s="190"/>
      <c r="AJ85" s="703"/>
      <c r="AK85" s="632"/>
      <c r="AL85" s="289"/>
      <c r="AM85" s="633"/>
      <c r="AN85" s="632"/>
      <c r="AO85" s="190"/>
      <c r="AP85" s="703"/>
      <c r="AQ85" s="632"/>
      <c r="AR85" s="190"/>
      <c r="AS85" s="703"/>
      <c r="AT85" s="632"/>
      <c r="AU85" s="289"/>
      <c r="AV85" s="633">
        <v>3</v>
      </c>
      <c r="AW85" s="632" t="s">
        <v>74</v>
      </c>
      <c r="AX85" s="289"/>
      <c r="AY85" s="633"/>
      <c r="AZ85" s="632"/>
      <c r="BA85" s="289"/>
      <c r="BB85" s="633"/>
      <c r="BC85" s="632"/>
      <c r="BD85" s="289"/>
      <c r="BE85" s="633"/>
      <c r="BF85" s="632"/>
      <c r="BG85" s="289"/>
      <c r="BH85" s="633"/>
      <c r="BI85" s="632"/>
      <c r="BJ85" s="289"/>
      <c r="BK85" s="633"/>
      <c r="BL85" s="632"/>
      <c r="BM85" s="289"/>
      <c r="BN85" s="633">
        <v>3</v>
      </c>
      <c r="BO85" s="632" t="s">
        <v>73</v>
      </c>
      <c r="BP85" s="289"/>
      <c r="BQ85" s="502"/>
      <c r="BR85" s="68"/>
    </row>
    <row r="86" spans="1:71" ht="29.25" customHeight="1">
      <c r="A86" s="68"/>
      <c r="B86" s="664" t="s">
        <v>218</v>
      </c>
      <c r="C86" s="235"/>
      <c r="D86" s="392"/>
      <c r="E86" s="675"/>
      <c r="F86" s="365"/>
      <c r="G86" s="643"/>
      <c r="H86" s="454"/>
      <c r="I86" s="365"/>
      <c r="J86" s="643"/>
      <c r="K86" s="454"/>
      <c r="L86" s="365"/>
      <c r="M86" s="643"/>
      <c r="N86" s="454"/>
      <c r="O86" s="365"/>
      <c r="P86" s="643"/>
      <c r="Q86" s="454"/>
      <c r="R86" s="365"/>
      <c r="S86" s="643"/>
      <c r="T86" s="358"/>
      <c r="U86" s="181"/>
      <c r="V86" s="643"/>
      <c r="W86" s="358"/>
      <c r="X86" s="365"/>
      <c r="Y86" s="643"/>
      <c r="Z86" s="454"/>
      <c r="AA86" s="365"/>
      <c r="AB86" s="643"/>
      <c r="AC86" s="454"/>
      <c r="AD86" s="365"/>
      <c r="AE86" s="643"/>
      <c r="AF86" s="512"/>
      <c r="AG86" s="49"/>
      <c r="AH86" s="643"/>
      <c r="AI86" s="526"/>
      <c r="AJ86" s="49"/>
      <c r="AK86" s="643"/>
      <c r="AL86" s="454"/>
      <c r="AM86" s="365"/>
      <c r="AN86" s="643"/>
      <c r="AO86" s="526"/>
      <c r="AP86" s="49"/>
      <c r="AQ86" s="643"/>
      <c r="AR86" s="526"/>
      <c r="AS86" s="49"/>
      <c r="AT86" s="643"/>
      <c r="AU86" s="454"/>
      <c r="AV86" s="365"/>
      <c r="AW86" s="643"/>
      <c r="AX86" s="454"/>
      <c r="AY86" s="365"/>
      <c r="AZ86" s="643"/>
      <c r="BA86" s="454"/>
      <c r="BB86" s="365"/>
      <c r="BC86" s="643"/>
      <c r="BD86" s="454"/>
      <c r="BE86" s="365"/>
      <c r="BF86" s="643"/>
      <c r="BG86" s="454"/>
      <c r="BH86" s="365"/>
      <c r="BI86" s="643"/>
      <c r="BJ86" s="454"/>
      <c r="BK86" s="365"/>
      <c r="BL86" s="643"/>
      <c r="BM86" s="454"/>
      <c r="BN86" s="365"/>
      <c r="BO86" s="643"/>
      <c r="BP86" s="454"/>
      <c r="BQ86" s="502"/>
      <c r="BR86" s="68"/>
    </row>
    <row r="87" spans="1:71" ht="65.25" customHeight="1">
      <c r="A87" s="715" t="s">
        <v>219</v>
      </c>
      <c r="B87" s="96" t="s">
        <v>220</v>
      </c>
      <c r="C87" s="174"/>
      <c r="D87" s="103"/>
      <c r="E87" s="146"/>
      <c r="F87" s="633"/>
      <c r="G87" s="632"/>
      <c r="H87" s="289"/>
      <c r="I87" s="633"/>
      <c r="J87" s="632"/>
      <c r="K87" s="289"/>
      <c r="L87" s="633"/>
      <c r="M87" s="632"/>
      <c r="N87" s="289"/>
      <c r="O87" s="633"/>
      <c r="P87" s="632"/>
      <c r="Q87" s="289"/>
      <c r="R87" s="633"/>
      <c r="S87" s="632"/>
      <c r="T87" s="433"/>
      <c r="U87" s="720"/>
      <c r="V87" s="632"/>
      <c r="W87" s="433"/>
      <c r="X87" s="633">
        <v>5</v>
      </c>
      <c r="Y87" s="632" t="s">
        <v>74</v>
      </c>
      <c r="Z87" s="289"/>
      <c r="AA87" s="633"/>
      <c r="AB87" s="632"/>
      <c r="AC87" s="289"/>
      <c r="AD87" s="633"/>
      <c r="AE87" s="632"/>
      <c r="AF87" s="108"/>
      <c r="AG87" s="39">
        <v>5</v>
      </c>
      <c r="AH87" s="632" t="s">
        <v>74</v>
      </c>
      <c r="AI87" s="190"/>
      <c r="AJ87" s="703">
        <v>5</v>
      </c>
      <c r="AK87" s="632" t="s">
        <v>74</v>
      </c>
      <c r="AL87" s="289"/>
      <c r="AM87" s="633"/>
      <c r="AN87" s="632"/>
      <c r="AO87" s="190"/>
      <c r="AP87" s="703"/>
      <c r="AQ87" s="632"/>
      <c r="AR87" s="190"/>
      <c r="AS87" s="703"/>
      <c r="AT87" s="632"/>
      <c r="AU87" s="289"/>
      <c r="AV87" s="633">
        <v>5</v>
      </c>
      <c r="AW87" s="632" t="s">
        <v>74</v>
      </c>
      <c r="AX87" s="289"/>
      <c r="AY87" s="633"/>
      <c r="AZ87" s="632"/>
      <c r="BA87" s="289"/>
      <c r="BB87" s="633"/>
      <c r="BC87" s="632"/>
      <c r="BD87" s="289"/>
      <c r="BE87" s="633"/>
      <c r="BF87" s="632"/>
      <c r="BG87" s="289"/>
      <c r="BH87" s="633">
        <v>3</v>
      </c>
      <c r="BI87" s="632" t="s">
        <v>74</v>
      </c>
      <c r="BJ87" s="289"/>
      <c r="BK87" s="633"/>
      <c r="BL87" s="632"/>
      <c r="BM87" s="289"/>
      <c r="BN87" s="633"/>
      <c r="BO87" s="632"/>
      <c r="BP87" s="289"/>
      <c r="BQ87" s="502"/>
      <c r="BR87" s="68"/>
    </row>
    <row r="88" spans="1:71" ht="65.25" customHeight="1">
      <c r="A88" s="715" t="s">
        <v>221</v>
      </c>
      <c r="B88" s="96" t="s">
        <v>222</v>
      </c>
      <c r="C88" s="174"/>
      <c r="D88" s="103"/>
      <c r="E88" s="146"/>
      <c r="F88" s="633"/>
      <c r="G88" s="632"/>
      <c r="H88" s="289"/>
      <c r="I88" s="633"/>
      <c r="J88" s="632"/>
      <c r="K88" s="289"/>
      <c r="L88" s="633"/>
      <c r="M88" s="632"/>
      <c r="N88" s="289"/>
      <c r="O88" s="633"/>
      <c r="P88" s="632"/>
      <c r="Q88" s="289"/>
      <c r="R88" s="633"/>
      <c r="S88" s="632"/>
      <c r="T88" s="433"/>
      <c r="U88" s="720"/>
      <c r="V88" s="632"/>
      <c r="W88" s="433"/>
      <c r="X88" s="633">
        <v>5</v>
      </c>
      <c r="Y88" s="632" t="s">
        <v>74</v>
      </c>
      <c r="Z88" s="289"/>
      <c r="AA88" s="633"/>
      <c r="AB88" s="632"/>
      <c r="AC88" s="289"/>
      <c r="AD88" s="633"/>
      <c r="AE88" s="632"/>
      <c r="AF88" s="108"/>
      <c r="AG88" s="703"/>
      <c r="AH88" s="632"/>
      <c r="AI88" s="190"/>
      <c r="AJ88" s="703">
        <v>3</v>
      </c>
      <c r="AK88" s="632" t="s">
        <v>73</v>
      </c>
      <c r="AL88" s="289"/>
      <c r="AM88" s="633"/>
      <c r="AN88" s="632"/>
      <c r="AO88" s="190"/>
      <c r="AP88" s="703"/>
      <c r="AQ88" s="632"/>
      <c r="AR88" s="190"/>
      <c r="AS88" s="703"/>
      <c r="AT88" s="632"/>
      <c r="AU88" s="289"/>
      <c r="AV88" s="633"/>
      <c r="AW88" s="632"/>
      <c r="AX88" s="289"/>
      <c r="AY88" s="633"/>
      <c r="AZ88" s="632"/>
      <c r="BA88" s="289"/>
      <c r="BB88" s="633"/>
      <c r="BC88" s="632"/>
      <c r="BD88" s="289"/>
      <c r="BE88" s="633"/>
      <c r="BF88" s="632"/>
      <c r="BG88" s="289"/>
      <c r="BH88" s="633"/>
      <c r="BI88" s="632"/>
      <c r="BJ88" s="289"/>
      <c r="BK88" s="633"/>
      <c r="BL88" s="632"/>
      <c r="BM88" s="289"/>
      <c r="BN88" s="633"/>
      <c r="BO88" s="632"/>
      <c r="BP88" s="289"/>
      <c r="BQ88" s="502"/>
      <c r="BR88" s="68"/>
    </row>
    <row r="89" spans="1:71" ht="65.25" customHeight="1">
      <c r="A89" s="715" t="s">
        <v>223</v>
      </c>
      <c r="B89" s="96" t="s">
        <v>224</v>
      </c>
      <c r="C89" s="174">
        <v>1</v>
      </c>
      <c r="D89" s="103" t="s">
        <v>73</v>
      </c>
      <c r="E89" s="146"/>
      <c r="F89" s="633"/>
      <c r="G89" s="632"/>
      <c r="H89" s="289"/>
      <c r="I89" s="633"/>
      <c r="J89" s="632"/>
      <c r="K89" s="289"/>
      <c r="L89" s="633"/>
      <c r="M89" s="632"/>
      <c r="N89" s="289"/>
      <c r="O89" s="633"/>
      <c r="P89" s="632"/>
      <c r="Q89" s="289"/>
      <c r="R89" s="633"/>
      <c r="S89" s="632"/>
      <c r="T89" s="433"/>
      <c r="U89" s="720"/>
      <c r="V89" s="632"/>
      <c r="W89" s="433"/>
      <c r="X89" s="633">
        <v>5</v>
      </c>
      <c r="Y89" s="632" t="s">
        <v>74</v>
      </c>
      <c r="Z89" s="289"/>
      <c r="AA89" s="633"/>
      <c r="AB89" s="632"/>
      <c r="AC89" s="289"/>
      <c r="AD89" s="633"/>
      <c r="AE89" s="632"/>
      <c r="AF89" s="108"/>
      <c r="AG89" s="39">
        <v>5</v>
      </c>
      <c r="AH89" s="632" t="s">
        <v>74</v>
      </c>
      <c r="AI89" s="190"/>
      <c r="AJ89" s="703">
        <v>5</v>
      </c>
      <c r="AK89" s="632" t="s">
        <v>74</v>
      </c>
      <c r="AL89" s="289"/>
      <c r="AM89" s="633">
        <v>1</v>
      </c>
      <c r="AN89" s="632" t="s">
        <v>73</v>
      </c>
      <c r="AO89" s="190"/>
      <c r="AP89" s="703">
        <v>1</v>
      </c>
      <c r="AQ89" s="632" t="s">
        <v>73</v>
      </c>
      <c r="AR89" s="190"/>
      <c r="AS89" s="703">
        <v>1</v>
      </c>
      <c r="AT89" s="632" t="s">
        <v>73</v>
      </c>
      <c r="AU89" s="289"/>
      <c r="AV89" s="633">
        <v>5</v>
      </c>
      <c r="AW89" s="632" t="s">
        <v>74</v>
      </c>
      <c r="AX89" s="289"/>
      <c r="AY89" s="633"/>
      <c r="AZ89" s="632"/>
      <c r="BA89" s="289"/>
      <c r="BB89" s="633"/>
      <c r="BC89" s="632"/>
      <c r="BD89" s="289"/>
      <c r="BE89" s="633"/>
      <c r="BF89" s="632"/>
      <c r="BG89" s="289"/>
      <c r="BH89" s="633">
        <v>3</v>
      </c>
      <c r="BI89" s="632" t="s">
        <v>74</v>
      </c>
      <c r="BJ89" s="289"/>
      <c r="BK89" s="633"/>
      <c r="BL89" s="632"/>
      <c r="BM89" s="289"/>
      <c r="BN89" s="633">
        <v>3</v>
      </c>
      <c r="BO89" s="632" t="s">
        <v>73</v>
      </c>
      <c r="BP89" s="289"/>
      <c r="BQ89" s="502"/>
      <c r="BR89" s="68"/>
    </row>
    <row r="90" spans="1:71" ht="65.25" customHeight="1">
      <c r="A90" s="715" t="s">
        <v>225</v>
      </c>
      <c r="B90" s="96" t="s">
        <v>226</v>
      </c>
      <c r="C90" s="174">
        <v>2</v>
      </c>
      <c r="D90" s="103" t="s">
        <v>73</v>
      </c>
      <c r="E90" s="146"/>
      <c r="F90" s="633">
        <v>2</v>
      </c>
      <c r="G90" s="632" t="s">
        <v>73</v>
      </c>
      <c r="H90" s="289"/>
      <c r="I90" s="633">
        <v>3</v>
      </c>
      <c r="J90" s="632" t="s">
        <v>73</v>
      </c>
      <c r="K90" s="289"/>
      <c r="L90" s="633">
        <v>3</v>
      </c>
      <c r="M90" s="632" t="s">
        <v>73</v>
      </c>
      <c r="N90" s="289"/>
      <c r="O90" s="633">
        <v>5</v>
      </c>
      <c r="P90" s="632" t="s">
        <v>73</v>
      </c>
      <c r="Q90" s="289"/>
      <c r="R90" s="633">
        <v>2</v>
      </c>
      <c r="S90" s="632" t="s">
        <v>73</v>
      </c>
      <c r="T90" s="433"/>
      <c r="U90" s="720">
        <v>5</v>
      </c>
      <c r="V90" s="632" t="s">
        <v>74</v>
      </c>
      <c r="W90" s="433"/>
      <c r="X90" s="633">
        <v>5</v>
      </c>
      <c r="Y90" s="632" t="s">
        <v>74</v>
      </c>
      <c r="Z90" s="289"/>
      <c r="AA90" s="633">
        <v>1</v>
      </c>
      <c r="AB90" s="632" t="s">
        <v>73</v>
      </c>
      <c r="AC90" s="289"/>
      <c r="AD90" s="633">
        <v>5</v>
      </c>
      <c r="AE90" s="632" t="s">
        <v>73</v>
      </c>
      <c r="AF90" s="108"/>
      <c r="AG90" s="39">
        <v>5</v>
      </c>
      <c r="AH90" s="632" t="s">
        <v>74</v>
      </c>
      <c r="AI90" s="190"/>
      <c r="AJ90" s="703">
        <v>5</v>
      </c>
      <c r="AK90" s="632" t="s">
        <v>74</v>
      </c>
      <c r="AL90" s="289"/>
      <c r="AM90" s="633">
        <v>3</v>
      </c>
      <c r="AN90" s="632" t="s">
        <v>73</v>
      </c>
      <c r="AO90" s="190"/>
      <c r="AP90" s="703">
        <v>3</v>
      </c>
      <c r="AQ90" s="632" t="s">
        <v>73</v>
      </c>
      <c r="AR90" s="190"/>
      <c r="AS90" s="703">
        <v>3</v>
      </c>
      <c r="AT90" s="632" t="s">
        <v>73</v>
      </c>
      <c r="AU90" s="289"/>
      <c r="AV90" s="633">
        <v>5</v>
      </c>
      <c r="AW90" s="632" t="s">
        <v>74</v>
      </c>
      <c r="AX90" s="289"/>
      <c r="AY90" s="633"/>
      <c r="AZ90" s="632"/>
      <c r="BA90" s="289"/>
      <c r="BB90" s="633"/>
      <c r="BC90" s="632"/>
      <c r="BD90" s="289"/>
      <c r="BE90" s="633"/>
      <c r="BF90" s="632"/>
      <c r="BG90" s="289"/>
      <c r="BH90" s="633">
        <v>3</v>
      </c>
      <c r="BI90" s="632" t="s">
        <v>73</v>
      </c>
      <c r="BJ90" s="289"/>
      <c r="BK90" s="633"/>
      <c r="BL90" s="632"/>
      <c r="BM90" s="289"/>
      <c r="BN90" s="633">
        <v>3</v>
      </c>
      <c r="BO90" s="632" t="s">
        <v>73</v>
      </c>
      <c r="BP90" s="289"/>
      <c r="BQ90" s="502"/>
      <c r="BR90" s="68"/>
    </row>
    <row r="91" spans="1:71" ht="65.25" customHeight="1">
      <c r="A91" s="715" t="s">
        <v>227</v>
      </c>
      <c r="B91" s="96" t="s">
        <v>228</v>
      </c>
      <c r="C91" s="174"/>
      <c r="D91" s="103"/>
      <c r="E91" s="146"/>
      <c r="F91" s="633"/>
      <c r="G91" s="632"/>
      <c r="H91" s="289"/>
      <c r="I91" s="633"/>
      <c r="J91" s="632"/>
      <c r="K91" s="289"/>
      <c r="L91" s="633"/>
      <c r="M91" s="632"/>
      <c r="N91" s="289"/>
      <c r="O91" s="633"/>
      <c r="P91" s="632"/>
      <c r="Q91" s="289"/>
      <c r="R91" s="633"/>
      <c r="S91" s="632"/>
      <c r="T91" s="433"/>
      <c r="U91" s="720"/>
      <c r="V91" s="632"/>
      <c r="W91" s="433"/>
      <c r="X91" s="633">
        <v>5</v>
      </c>
      <c r="Y91" s="632" t="s">
        <v>74</v>
      </c>
      <c r="Z91" s="289"/>
      <c r="AA91" s="633"/>
      <c r="AB91" s="632"/>
      <c r="AC91" s="289"/>
      <c r="AD91" s="633"/>
      <c r="AE91" s="632"/>
      <c r="AF91" s="108"/>
      <c r="AG91" s="39">
        <v>5</v>
      </c>
      <c r="AH91" s="632" t="s">
        <v>74</v>
      </c>
      <c r="AI91" s="190"/>
      <c r="AJ91" s="703"/>
      <c r="AK91" s="632"/>
      <c r="AL91" s="289"/>
      <c r="AM91" s="633">
        <v>1</v>
      </c>
      <c r="AN91" s="632" t="s">
        <v>73</v>
      </c>
      <c r="AO91" s="190"/>
      <c r="AP91" s="703"/>
      <c r="AQ91" s="632"/>
      <c r="AR91" s="190"/>
      <c r="AS91" s="703"/>
      <c r="AT91" s="632"/>
      <c r="AU91" s="289"/>
      <c r="AV91" s="633">
        <v>5</v>
      </c>
      <c r="AW91" s="632" t="s">
        <v>74</v>
      </c>
      <c r="AX91" s="289"/>
      <c r="AY91" s="633"/>
      <c r="AZ91" s="632"/>
      <c r="BA91" s="289"/>
      <c r="BB91" s="633"/>
      <c r="BC91" s="632"/>
      <c r="BD91" s="289"/>
      <c r="BE91" s="633"/>
      <c r="BF91" s="632"/>
      <c r="BG91" s="289"/>
      <c r="BH91" s="633">
        <v>3</v>
      </c>
      <c r="BI91" s="632" t="s">
        <v>74</v>
      </c>
      <c r="BJ91" s="289"/>
      <c r="BK91" s="633"/>
      <c r="BL91" s="632"/>
      <c r="BM91" s="289"/>
      <c r="BN91" s="633"/>
      <c r="BO91" s="632"/>
      <c r="BP91" s="289"/>
      <c r="BQ91" s="502"/>
      <c r="BR91" s="68"/>
    </row>
    <row r="92" spans="1:71" ht="65.25" customHeight="1">
      <c r="A92" s="715" t="s">
        <v>229</v>
      </c>
      <c r="B92" s="672" t="s">
        <v>230</v>
      </c>
      <c r="C92" s="174">
        <v>1</v>
      </c>
      <c r="D92" s="103" t="s">
        <v>73</v>
      </c>
      <c r="E92" s="146"/>
      <c r="F92" s="633"/>
      <c r="G92" s="632"/>
      <c r="H92" s="289"/>
      <c r="I92" s="633">
        <v>1</v>
      </c>
      <c r="J92" s="632" t="s">
        <v>73</v>
      </c>
      <c r="K92" s="289"/>
      <c r="L92" s="633"/>
      <c r="M92" s="632"/>
      <c r="N92" s="289"/>
      <c r="O92" s="633">
        <v>5</v>
      </c>
      <c r="P92" s="632" t="s">
        <v>73</v>
      </c>
      <c r="Q92" s="289"/>
      <c r="R92" s="633">
        <v>2</v>
      </c>
      <c r="S92" s="632" t="s">
        <v>73</v>
      </c>
      <c r="T92" s="433"/>
      <c r="U92" s="720">
        <v>5</v>
      </c>
      <c r="V92" s="632" t="s">
        <v>74</v>
      </c>
      <c r="W92" s="433"/>
      <c r="X92" s="633">
        <v>5</v>
      </c>
      <c r="Y92" s="632" t="s">
        <v>74</v>
      </c>
      <c r="Z92" s="289"/>
      <c r="AA92" s="633"/>
      <c r="AB92" s="632"/>
      <c r="AC92" s="289"/>
      <c r="AD92" s="633"/>
      <c r="AE92" s="632"/>
      <c r="AF92" s="108"/>
      <c r="AG92" s="39">
        <v>3</v>
      </c>
      <c r="AH92" s="632" t="s">
        <v>73</v>
      </c>
      <c r="AI92" s="190"/>
      <c r="AJ92" s="703">
        <v>3</v>
      </c>
      <c r="AK92" s="632" t="s">
        <v>74</v>
      </c>
      <c r="AL92" s="289"/>
      <c r="AM92" s="633"/>
      <c r="AN92" s="632"/>
      <c r="AO92" s="190"/>
      <c r="AP92" s="703">
        <v>1</v>
      </c>
      <c r="AQ92" s="632" t="s">
        <v>73</v>
      </c>
      <c r="AR92" s="190"/>
      <c r="AS92" s="703">
        <v>1</v>
      </c>
      <c r="AT92" s="632" t="s">
        <v>73</v>
      </c>
      <c r="AU92" s="289"/>
      <c r="AV92" s="633">
        <v>3</v>
      </c>
      <c r="AW92" s="632" t="s">
        <v>73</v>
      </c>
      <c r="AX92" s="289"/>
      <c r="AY92" s="633"/>
      <c r="AZ92" s="632"/>
      <c r="BA92" s="289"/>
      <c r="BB92" s="633"/>
      <c r="BC92" s="632"/>
      <c r="BD92" s="289"/>
      <c r="BE92" s="633"/>
      <c r="BF92" s="632"/>
      <c r="BG92" s="289"/>
      <c r="BH92" s="633"/>
      <c r="BI92" s="632"/>
      <c r="BJ92" s="289"/>
      <c r="BK92" s="633"/>
      <c r="BL92" s="632"/>
      <c r="BM92" s="289"/>
      <c r="BN92" s="633">
        <v>1</v>
      </c>
      <c r="BO92" s="632" t="s">
        <v>73</v>
      </c>
      <c r="BP92" s="289"/>
      <c r="BQ92" s="502"/>
      <c r="BR92" s="68"/>
    </row>
    <row r="93" spans="1:71" ht="65.25" customHeight="1">
      <c r="A93" s="715" t="s">
        <v>231</v>
      </c>
      <c r="B93" s="672" t="s">
        <v>232</v>
      </c>
      <c r="C93" s="174">
        <v>1</v>
      </c>
      <c r="D93" s="103" t="s">
        <v>73</v>
      </c>
      <c r="E93" s="146"/>
      <c r="F93" s="633">
        <v>1</v>
      </c>
      <c r="G93" s="632" t="s">
        <v>73</v>
      </c>
      <c r="H93" s="289"/>
      <c r="I93" s="633">
        <v>3</v>
      </c>
      <c r="J93" s="632" t="s">
        <v>73</v>
      </c>
      <c r="K93" s="289"/>
      <c r="L93" s="633"/>
      <c r="M93" s="632"/>
      <c r="N93" s="289"/>
      <c r="O93" s="633">
        <v>5</v>
      </c>
      <c r="P93" s="632" t="s">
        <v>73</v>
      </c>
      <c r="Q93" s="289"/>
      <c r="R93" s="633">
        <v>1</v>
      </c>
      <c r="S93" s="632" t="s">
        <v>73</v>
      </c>
      <c r="T93" s="433"/>
      <c r="U93" s="720">
        <v>5</v>
      </c>
      <c r="V93" s="632" t="s">
        <v>74</v>
      </c>
      <c r="W93" s="433"/>
      <c r="X93" s="633">
        <v>5</v>
      </c>
      <c r="Y93" s="632" t="s">
        <v>74</v>
      </c>
      <c r="Z93" s="289"/>
      <c r="AA93" s="633"/>
      <c r="AB93" s="632"/>
      <c r="AC93" s="289"/>
      <c r="AD93" s="633">
        <v>5</v>
      </c>
      <c r="AE93" s="632" t="s">
        <v>73</v>
      </c>
      <c r="AF93" s="108"/>
      <c r="AG93" s="39">
        <v>5</v>
      </c>
      <c r="AH93" s="632" t="s">
        <v>74</v>
      </c>
      <c r="AI93" s="190"/>
      <c r="AJ93" s="703">
        <v>5</v>
      </c>
      <c r="AK93" s="632" t="s">
        <v>74</v>
      </c>
      <c r="AL93" s="289"/>
      <c r="AM93" s="633"/>
      <c r="AN93" s="632"/>
      <c r="AO93" s="190"/>
      <c r="AP93" s="703">
        <v>3</v>
      </c>
      <c r="AQ93" s="632" t="s">
        <v>74</v>
      </c>
      <c r="AR93" s="190"/>
      <c r="AS93" s="703">
        <v>3</v>
      </c>
      <c r="AT93" s="632" t="s">
        <v>74</v>
      </c>
      <c r="AU93" s="289"/>
      <c r="AV93" s="633">
        <v>5</v>
      </c>
      <c r="AW93" s="632" t="s">
        <v>74</v>
      </c>
      <c r="AX93" s="289"/>
      <c r="AY93" s="633"/>
      <c r="AZ93" s="632"/>
      <c r="BA93" s="289"/>
      <c r="BB93" s="633"/>
      <c r="BC93" s="632"/>
      <c r="BD93" s="289"/>
      <c r="BE93" s="633">
        <v>1</v>
      </c>
      <c r="BF93" s="632" t="s">
        <v>73</v>
      </c>
      <c r="BG93" s="289"/>
      <c r="BH93" s="633"/>
      <c r="BI93" s="632"/>
      <c r="BJ93" s="289"/>
      <c r="BK93" s="633"/>
      <c r="BL93" s="632"/>
      <c r="BM93" s="289"/>
      <c r="BN93" s="633">
        <v>3</v>
      </c>
      <c r="BO93" s="632" t="s">
        <v>73</v>
      </c>
      <c r="BP93" s="289"/>
      <c r="BQ93" s="502"/>
      <c r="BR93" s="68"/>
    </row>
    <row r="94" spans="1:71" ht="17.25" customHeight="1">
      <c r="A94" s="226"/>
      <c r="B94" s="144"/>
      <c r="C94" s="699"/>
      <c r="D94" s="530"/>
      <c r="E94" s="372"/>
      <c r="F94" s="225"/>
      <c r="G94" s="434"/>
      <c r="H94" s="634"/>
      <c r="I94" s="225"/>
      <c r="J94" s="434"/>
      <c r="K94" s="634"/>
      <c r="L94" s="225"/>
      <c r="M94" s="434"/>
      <c r="N94" s="634"/>
      <c r="O94" s="225"/>
      <c r="P94" s="434"/>
      <c r="Q94" s="634"/>
      <c r="R94" s="225"/>
      <c r="S94" s="434"/>
      <c r="T94" s="210"/>
      <c r="U94" s="52"/>
      <c r="V94" s="434"/>
      <c r="W94" s="210"/>
      <c r="X94" s="225"/>
      <c r="Y94" s="434"/>
      <c r="Z94" s="634"/>
      <c r="AA94" s="225"/>
      <c r="AB94" s="434"/>
      <c r="AC94" s="634"/>
      <c r="AD94" s="225"/>
      <c r="AE94" s="434"/>
      <c r="AF94" s="398"/>
      <c r="AG94" s="680"/>
      <c r="AH94" s="434"/>
      <c r="AI94" s="408"/>
      <c r="AJ94" s="680"/>
      <c r="AK94" s="434"/>
      <c r="AL94" s="634"/>
      <c r="AM94" s="225"/>
      <c r="AN94" s="434"/>
      <c r="AO94" s="408"/>
      <c r="AP94" s="680"/>
      <c r="AQ94" s="434"/>
      <c r="AR94" s="408"/>
      <c r="AS94" s="680"/>
      <c r="AT94" s="434"/>
      <c r="AU94" s="634"/>
      <c r="AV94" s="225"/>
      <c r="AW94" s="434"/>
      <c r="AX94" s="634"/>
      <c r="AY94" s="225"/>
      <c r="AZ94" s="434"/>
      <c r="BA94" s="634"/>
      <c r="BB94" s="225"/>
      <c r="BC94" s="434"/>
      <c r="BD94" s="634"/>
      <c r="BE94" s="225"/>
      <c r="BF94" s="434"/>
      <c r="BG94" s="634"/>
      <c r="BH94" s="225"/>
      <c r="BI94" s="434"/>
      <c r="BJ94" s="634"/>
      <c r="BK94" s="225"/>
      <c r="BL94" s="434"/>
      <c r="BM94" s="634"/>
      <c r="BN94" s="225"/>
      <c r="BO94" s="434"/>
      <c r="BP94" s="634"/>
      <c r="BQ94" s="225"/>
      <c r="BR94" s="237"/>
    </row>
    <row r="95" spans="1:71" ht="17.25" customHeight="1">
      <c r="A95" s="68"/>
      <c r="B95" s="532" t="s">
        <v>233</v>
      </c>
      <c r="C95" s="653"/>
      <c r="D95" s="553"/>
      <c r="E95" s="200"/>
      <c r="F95" s="332"/>
      <c r="G95" s="655"/>
      <c r="H95" s="91"/>
      <c r="I95" s="332"/>
      <c r="J95" s="655"/>
      <c r="K95" s="91"/>
      <c r="L95" s="332"/>
      <c r="M95" s="655"/>
      <c r="N95" s="91"/>
      <c r="O95" s="332"/>
      <c r="P95" s="655"/>
      <c r="Q95" s="91"/>
      <c r="R95" s="332"/>
      <c r="S95" s="655"/>
      <c r="T95" s="114"/>
      <c r="U95" s="169"/>
      <c r="V95" s="438"/>
      <c r="W95" s="114"/>
      <c r="X95" s="332"/>
      <c r="Y95" s="655"/>
      <c r="Z95" s="91"/>
      <c r="AA95" s="332"/>
      <c r="AB95" s="655"/>
      <c r="AC95" s="91"/>
      <c r="AD95" s="332"/>
      <c r="AE95" s="655"/>
      <c r="AF95" s="453"/>
      <c r="AG95" s="143"/>
      <c r="AH95" s="655"/>
      <c r="AI95" s="195"/>
      <c r="AJ95" s="143"/>
      <c r="AK95" s="655"/>
      <c r="AL95" s="91"/>
      <c r="AM95" s="332"/>
      <c r="AN95" s="655"/>
      <c r="AO95" s="195"/>
      <c r="AP95" s="143"/>
      <c r="AQ95" s="655"/>
      <c r="AR95" s="195"/>
      <c r="AS95" s="143"/>
      <c r="AT95" s="655"/>
      <c r="AU95" s="91"/>
      <c r="AV95" s="332"/>
      <c r="AW95" s="655"/>
      <c r="AX95" s="91"/>
      <c r="AY95" s="332"/>
      <c r="AZ95" s="655"/>
      <c r="BA95" s="91"/>
      <c r="BB95" s="332"/>
      <c r="BC95" s="655"/>
      <c r="BD95" s="91"/>
      <c r="BE95" s="332"/>
      <c r="BF95" s="655"/>
      <c r="BG95" s="91"/>
      <c r="BH95" s="332"/>
      <c r="BI95" s="655"/>
      <c r="BJ95" s="91"/>
      <c r="BK95" s="332"/>
      <c r="BL95" s="655"/>
      <c r="BM95" s="91"/>
      <c r="BN95" s="332"/>
      <c r="BO95" s="655"/>
      <c r="BP95" s="91"/>
      <c r="BQ95" s="502"/>
      <c r="BR95" s="68"/>
    </row>
    <row r="96" spans="1:71" ht="29.25" customHeight="1">
      <c r="A96" s="68"/>
      <c r="B96" s="202" t="s">
        <v>234</v>
      </c>
      <c r="C96" s="524"/>
      <c r="D96" s="216"/>
      <c r="E96" s="100"/>
      <c r="F96" s="36"/>
      <c r="G96" s="287"/>
      <c r="H96" s="422"/>
      <c r="I96" s="36"/>
      <c r="J96" s="287"/>
      <c r="K96" s="422"/>
      <c r="L96" s="36"/>
      <c r="M96" s="287"/>
      <c r="N96" s="422"/>
      <c r="O96" s="36"/>
      <c r="P96" s="287"/>
      <c r="Q96" s="422"/>
      <c r="R96" s="36"/>
      <c r="S96" s="287"/>
      <c r="T96" s="272"/>
      <c r="U96" s="652"/>
      <c r="V96" s="685"/>
      <c r="W96" s="272"/>
      <c r="X96" s="36"/>
      <c r="Y96" s="287"/>
      <c r="Z96" s="422"/>
      <c r="AA96" s="36"/>
      <c r="AB96" s="287"/>
      <c r="AC96" s="422"/>
      <c r="AD96" s="36"/>
      <c r="AE96" s="287"/>
      <c r="AF96" s="182"/>
      <c r="AG96" s="496"/>
      <c r="AH96" s="287"/>
      <c r="AI96" s="399"/>
      <c r="AJ96" s="496"/>
      <c r="AK96" s="287"/>
      <c r="AL96" s="422"/>
      <c r="AM96" s="36"/>
      <c r="AN96" s="287"/>
      <c r="AO96" s="399"/>
      <c r="AP96" s="496"/>
      <c r="AQ96" s="287"/>
      <c r="AR96" s="399"/>
      <c r="AS96" s="496"/>
      <c r="AT96" s="287"/>
      <c r="AU96" s="422"/>
      <c r="AV96" s="36"/>
      <c r="AW96" s="287"/>
      <c r="AX96" s="422"/>
      <c r="AY96" s="36"/>
      <c r="AZ96" s="287"/>
      <c r="BA96" s="422"/>
      <c r="BB96" s="36"/>
      <c r="BC96" s="287"/>
      <c r="BD96" s="422"/>
      <c r="BE96" s="36"/>
      <c r="BF96" s="287"/>
      <c r="BG96" s="422"/>
      <c r="BH96" s="36"/>
      <c r="BI96" s="287"/>
      <c r="BJ96" s="422"/>
      <c r="BK96" s="36"/>
      <c r="BL96" s="287"/>
      <c r="BM96" s="422"/>
      <c r="BN96" s="36"/>
      <c r="BO96" s="287"/>
      <c r="BP96" s="422"/>
      <c r="BQ96" s="502"/>
      <c r="BR96" s="68"/>
    </row>
    <row r="97" spans="1:71" ht="65.25" customHeight="1">
      <c r="A97" s="715" t="s">
        <v>235</v>
      </c>
      <c r="B97" s="96" t="s">
        <v>236</v>
      </c>
      <c r="C97" s="174"/>
      <c r="D97" s="103"/>
      <c r="E97" s="146"/>
      <c r="F97" s="633"/>
      <c r="G97" s="632"/>
      <c r="H97" s="289"/>
      <c r="I97" s="633"/>
      <c r="J97" s="632"/>
      <c r="K97" s="289"/>
      <c r="L97" s="633"/>
      <c r="M97" s="632"/>
      <c r="N97" s="289"/>
      <c r="O97" s="633"/>
      <c r="P97" s="632"/>
      <c r="Q97" s="289"/>
      <c r="R97" s="633"/>
      <c r="S97" s="632"/>
      <c r="T97" s="433"/>
      <c r="U97" s="720">
        <v>5</v>
      </c>
      <c r="V97" s="259" t="s">
        <v>74</v>
      </c>
      <c r="W97" s="433"/>
      <c r="X97" s="633"/>
      <c r="Y97" s="632"/>
      <c r="Z97" s="289"/>
      <c r="AA97" s="633"/>
      <c r="AB97" s="632"/>
      <c r="AC97" s="289"/>
      <c r="AD97" s="633"/>
      <c r="AE97" s="632"/>
      <c r="AF97" s="108"/>
      <c r="AG97" s="39">
        <v>5</v>
      </c>
      <c r="AH97" s="632" t="s">
        <v>74</v>
      </c>
      <c r="AI97" s="190"/>
      <c r="AJ97" s="703"/>
      <c r="AK97" s="632"/>
      <c r="AL97" s="289"/>
      <c r="AM97" s="633">
        <v>3</v>
      </c>
      <c r="AN97" s="632" t="s">
        <v>74</v>
      </c>
      <c r="AO97" s="190"/>
      <c r="AP97" s="703"/>
      <c r="AQ97" s="632"/>
      <c r="AR97" s="190"/>
      <c r="AS97" s="703">
        <v>3</v>
      </c>
      <c r="AT97" s="632" t="s">
        <v>74</v>
      </c>
      <c r="AU97" s="289"/>
      <c r="AV97" s="633">
        <v>5</v>
      </c>
      <c r="AW97" s="632" t="s">
        <v>74</v>
      </c>
      <c r="AX97" s="289"/>
      <c r="AY97" s="633">
        <v>1</v>
      </c>
      <c r="AZ97" s="632" t="s">
        <v>74</v>
      </c>
      <c r="BA97" s="289"/>
      <c r="BB97" s="633"/>
      <c r="BC97" s="632"/>
      <c r="BD97" s="289"/>
      <c r="BE97" s="633"/>
      <c r="BF97" s="632"/>
      <c r="BG97" s="289"/>
      <c r="BH97" s="633">
        <v>3</v>
      </c>
      <c r="BI97" s="632" t="s">
        <v>74</v>
      </c>
      <c r="BJ97" s="289"/>
      <c r="BK97" s="154">
        <v>5</v>
      </c>
      <c r="BL97" s="632" t="s">
        <v>73</v>
      </c>
      <c r="BM97" s="289"/>
      <c r="BN97" s="633">
        <v>5</v>
      </c>
      <c r="BO97" s="632" t="s">
        <v>74</v>
      </c>
      <c r="BP97" s="289"/>
      <c r="BQ97" s="502"/>
      <c r="BR97" s="68"/>
    </row>
    <row r="98" spans="1:71" ht="65.25" customHeight="1">
      <c r="A98" s="715" t="s">
        <v>237</v>
      </c>
      <c r="B98" s="96" t="s">
        <v>238</v>
      </c>
      <c r="C98" s="174"/>
      <c r="D98" s="103"/>
      <c r="E98" s="146"/>
      <c r="F98" s="633"/>
      <c r="G98" s="632"/>
      <c r="H98" s="289"/>
      <c r="I98" s="633"/>
      <c r="J98" s="632"/>
      <c r="K98" s="289"/>
      <c r="L98" s="633"/>
      <c r="M98" s="632"/>
      <c r="N98" s="289"/>
      <c r="O98" s="633"/>
      <c r="P98" s="632"/>
      <c r="Q98" s="289"/>
      <c r="R98" s="633"/>
      <c r="S98" s="632"/>
      <c r="T98" s="433"/>
      <c r="U98" s="720"/>
      <c r="V98" s="259"/>
      <c r="W98" s="433"/>
      <c r="X98" s="633"/>
      <c r="Y98" s="632"/>
      <c r="Z98" s="289"/>
      <c r="AA98" s="633"/>
      <c r="AB98" s="632"/>
      <c r="AC98" s="289"/>
      <c r="AD98" s="633"/>
      <c r="AE98" s="632"/>
      <c r="AF98" s="108"/>
      <c r="AG98" s="39">
        <v>5</v>
      </c>
      <c r="AH98" s="632" t="s">
        <v>74</v>
      </c>
      <c r="AI98" s="190"/>
      <c r="AJ98" s="703"/>
      <c r="AK98" s="632"/>
      <c r="AL98" s="289"/>
      <c r="AM98" s="633">
        <v>3</v>
      </c>
      <c r="AN98" s="632" t="s">
        <v>74</v>
      </c>
      <c r="AO98" s="190"/>
      <c r="AP98" s="703"/>
      <c r="AQ98" s="632"/>
      <c r="AR98" s="190"/>
      <c r="AS98" s="703">
        <v>3</v>
      </c>
      <c r="AT98" s="632" t="s">
        <v>74</v>
      </c>
      <c r="AU98" s="289"/>
      <c r="AV98" s="633">
        <v>5</v>
      </c>
      <c r="AW98" s="632" t="s">
        <v>74</v>
      </c>
      <c r="AX98" s="289"/>
      <c r="AY98" s="633">
        <v>1</v>
      </c>
      <c r="AZ98" s="632" t="s">
        <v>74</v>
      </c>
      <c r="BA98" s="289"/>
      <c r="BB98" s="633"/>
      <c r="BC98" s="632"/>
      <c r="BD98" s="289"/>
      <c r="BE98" s="633"/>
      <c r="BF98" s="632"/>
      <c r="BG98" s="289"/>
      <c r="BH98" s="633">
        <v>3</v>
      </c>
      <c r="BI98" s="632" t="s">
        <v>74</v>
      </c>
      <c r="BJ98" s="289"/>
      <c r="BK98" s="154">
        <v>5</v>
      </c>
      <c r="BL98" s="632" t="s">
        <v>73</v>
      </c>
      <c r="BM98" s="289"/>
      <c r="BN98" s="633">
        <v>5</v>
      </c>
      <c r="BO98" s="632" t="s">
        <v>74</v>
      </c>
      <c r="BP98" s="289"/>
      <c r="BQ98" s="502"/>
      <c r="BR98" s="68"/>
    </row>
    <row r="99" spans="1:71" ht="17.25" customHeight="1">
      <c r="A99" s="68"/>
      <c r="B99" s="268" t="s">
        <v>239</v>
      </c>
      <c r="C99" s="560"/>
      <c r="D99" s="560"/>
      <c r="E99" s="528"/>
      <c r="F99" s="368"/>
      <c r="G99" s="163"/>
      <c r="H99" s="645"/>
      <c r="I99" s="368"/>
      <c r="J99" s="163"/>
      <c r="K99" s="645"/>
      <c r="L99" s="368"/>
      <c r="M99" s="163"/>
      <c r="N99" s="645"/>
      <c r="O99" s="368"/>
      <c r="P99" s="163"/>
      <c r="Q99" s="645"/>
      <c r="R99" s="368"/>
      <c r="S99" s="163"/>
      <c r="T99" s="69"/>
      <c r="U99" s="538"/>
      <c r="V99" s="236"/>
      <c r="W99" s="69"/>
      <c r="X99" s="368"/>
      <c r="Y99" s="163"/>
      <c r="Z99" s="645"/>
      <c r="AA99" s="368"/>
      <c r="AB99" s="163"/>
      <c r="AC99" s="645"/>
      <c r="AD99" s="368"/>
      <c r="AE99" s="163"/>
      <c r="AF99" s="395"/>
      <c r="AG99" s="444"/>
      <c r="AH99" s="163"/>
      <c r="AI99" s="394"/>
      <c r="AJ99" s="444"/>
      <c r="AK99" s="163"/>
      <c r="AL99" s="645"/>
      <c r="AM99" s="368"/>
      <c r="AN99" s="163"/>
      <c r="AO99" s="394"/>
      <c r="AP99" s="444"/>
      <c r="AQ99" s="163"/>
      <c r="AR99" s="394"/>
      <c r="AS99" s="444"/>
      <c r="AT99" s="163"/>
      <c r="AU99" s="645"/>
      <c r="AV99" s="368"/>
      <c r="AW99" s="163"/>
      <c r="AX99" s="645"/>
      <c r="AY99" s="368"/>
      <c r="AZ99" s="163"/>
      <c r="BA99" s="645"/>
      <c r="BB99" s="368"/>
      <c r="BC99" s="163"/>
      <c r="BD99" s="645"/>
      <c r="BE99" s="368"/>
      <c r="BF99" s="163"/>
      <c r="BG99" s="645"/>
      <c r="BH99" s="368"/>
      <c r="BI99" s="163"/>
      <c r="BJ99" s="645"/>
      <c r="BK99" s="368"/>
      <c r="BL99" s="163"/>
      <c r="BM99" s="645"/>
      <c r="BN99" s="368"/>
      <c r="BO99" s="163"/>
      <c r="BP99" s="645"/>
      <c r="BQ99" s="502"/>
      <c r="BR99" s="68"/>
    </row>
    <row r="100" spans="1:71" ht="29.25" customHeight="1">
      <c r="A100" s="68"/>
      <c r="B100" s="467" t="s">
        <v>240</v>
      </c>
      <c r="C100" s="706"/>
      <c r="D100" s="706"/>
      <c r="E100" s="694"/>
      <c r="F100" s="198"/>
      <c r="G100" s="640"/>
      <c r="H100" s="211"/>
      <c r="I100" s="198"/>
      <c r="J100" s="640"/>
      <c r="K100" s="211"/>
      <c r="L100" s="198"/>
      <c r="M100" s="640"/>
      <c r="N100" s="211"/>
      <c r="O100" s="198"/>
      <c r="P100" s="640"/>
      <c r="Q100" s="211"/>
      <c r="R100" s="198"/>
      <c r="S100" s="640"/>
      <c r="T100" s="445"/>
      <c r="U100" s="153"/>
      <c r="V100" s="679"/>
      <c r="W100" s="445"/>
      <c r="X100" s="198"/>
      <c r="Y100" s="640"/>
      <c r="Z100" s="211"/>
      <c r="AA100" s="198"/>
      <c r="AB100" s="640"/>
      <c r="AC100" s="211"/>
      <c r="AD100" s="198"/>
      <c r="AE100" s="640"/>
      <c r="AF100" s="81"/>
      <c r="AG100" s="718"/>
      <c r="AH100" s="640"/>
      <c r="AI100" s="139"/>
      <c r="AJ100" s="718"/>
      <c r="AK100" s="640"/>
      <c r="AL100" s="211"/>
      <c r="AM100" s="198"/>
      <c r="AN100" s="640"/>
      <c r="AO100" s="139"/>
      <c r="AP100" s="718"/>
      <c r="AQ100" s="640"/>
      <c r="AR100" s="139"/>
      <c r="AS100" s="718"/>
      <c r="AT100" s="640"/>
      <c r="AU100" s="211"/>
      <c r="AV100" s="198"/>
      <c r="AW100" s="640"/>
      <c r="AX100" s="211"/>
      <c r="AY100" s="198"/>
      <c r="AZ100" s="640"/>
      <c r="BA100" s="211"/>
      <c r="BB100" s="198"/>
      <c r="BC100" s="640"/>
      <c r="BD100" s="211"/>
      <c r="BE100" s="198"/>
      <c r="BF100" s="640"/>
      <c r="BG100" s="211"/>
      <c r="BH100" s="198"/>
      <c r="BI100" s="640"/>
      <c r="BJ100" s="211"/>
      <c r="BK100" s="198"/>
      <c r="BL100" s="640"/>
      <c r="BM100" s="211"/>
      <c r="BN100" s="198"/>
      <c r="BO100" s="640"/>
      <c r="BP100" s="211"/>
      <c r="BQ100" s="502"/>
      <c r="BR100" s="68"/>
    </row>
    <row r="101" spans="1:71" ht="65.25" customHeight="1">
      <c r="A101" s="715" t="s">
        <v>241</v>
      </c>
      <c r="B101" s="96" t="s">
        <v>242</v>
      </c>
      <c r="C101" s="174">
        <v>2</v>
      </c>
      <c r="D101" s="103" t="s">
        <v>74</v>
      </c>
      <c r="E101" s="146"/>
      <c r="F101" s="633">
        <v>2</v>
      </c>
      <c r="G101" s="632" t="s">
        <v>74</v>
      </c>
      <c r="H101" s="289"/>
      <c r="I101" s="633"/>
      <c r="J101" s="632"/>
      <c r="K101" s="289"/>
      <c r="L101" s="633"/>
      <c r="M101" s="632"/>
      <c r="N101" s="289"/>
      <c r="O101" s="633"/>
      <c r="P101" s="632"/>
      <c r="Q101" s="289"/>
      <c r="R101" s="633">
        <v>2</v>
      </c>
      <c r="S101" s="632" t="s">
        <v>73</v>
      </c>
      <c r="T101" s="433"/>
      <c r="U101" s="720">
        <v>5</v>
      </c>
      <c r="V101" s="632" t="s">
        <v>74</v>
      </c>
      <c r="W101" s="433"/>
      <c r="X101" s="633">
        <v>3</v>
      </c>
      <c r="Y101" s="632" t="s">
        <v>73</v>
      </c>
      <c r="Z101" s="289"/>
      <c r="AA101" s="633"/>
      <c r="AB101" s="632"/>
      <c r="AC101" s="289"/>
      <c r="AD101" s="633"/>
      <c r="AE101" s="632"/>
      <c r="AF101" s="108"/>
      <c r="AG101" s="39">
        <v>5</v>
      </c>
      <c r="AH101" s="632" t="s">
        <v>74</v>
      </c>
      <c r="AI101" s="190"/>
      <c r="AJ101" s="703">
        <v>5</v>
      </c>
      <c r="AK101" s="632" t="s">
        <v>74</v>
      </c>
      <c r="AL101" s="289"/>
      <c r="AM101" s="633"/>
      <c r="AN101" s="632"/>
      <c r="AO101" s="190"/>
      <c r="AP101" s="703">
        <v>3</v>
      </c>
      <c r="AQ101" s="632" t="s">
        <v>74</v>
      </c>
      <c r="AR101" s="190"/>
      <c r="AS101" s="703">
        <v>3</v>
      </c>
      <c r="AT101" s="632" t="s">
        <v>74</v>
      </c>
      <c r="AU101" s="289"/>
      <c r="AV101" s="633">
        <v>5</v>
      </c>
      <c r="AW101" s="632" t="s">
        <v>74</v>
      </c>
      <c r="AX101" s="289"/>
      <c r="AY101" s="633"/>
      <c r="AZ101" s="632"/>
      <c r="BA101" s="289"/>
      <c r="BB101" s="154">
        <v>3</v>
      </c>
      <c r="BC101" s="632" t="s">
        <v>74</v>
      </c>
      <c r="BD101" s="289"/>
      <c r="BE101" s="633"/>
      <c r="BF101" s="632"/>
      <c r="BG101" s="289"/>
      <c r="BH101" s="633">
        <v>3</v>
      </c>
      <c r="BI101" s="632" t="s">
        <v>74</v>
      </c>
      <c r="BJ101" s="289"/>
      <c r="BK101" s="154">
        <v>3</v>
      </c>
      <c r="BL101" s="632" t="s">
        <v>73</v>
      </c>
      <c r="BM101" s="289"/>
      <c r="BN101" s="633">
        <v>3</v>
      </c>
      <c r="BO101" s="632" t="s">
        <v>74</v>
      </c>
      <c r="BP101" s="289"/>
      <c r="BQ101" s="502"/>
      <c r="BR101" s="68"/>
    </row>
    <row r="102" spans="1:71" ht="65.25" customHeight="1">
      <c r="A102" s="715" t="s">
        <v>243</v>
      </c>
      <c r="B102" s="672" t="s">
        <v>244</v>
      </c>
      <c r="C102" s="174">
        <v>4</v>
      </c>
      <c r="D102" s="103" t="s">
        <v>74</v>
      </c>
      <c r="E102" s="146"/>
      <c r="F102" s="633">
        <v>4</v>
      </c>
      <c r="G102" s="632" t="s">
        <v>74</v>
      </c>
      <c r="H102" s="146"/>
      <c r="I102" s="633">
        <v>3</v>
      </c>
      <c r="J102" s="632" t="s">
        <v>74</v>
      </c>
      <c r="K102" s="289"/>
      <c r="L102" s="633">
        <v>5</v>
      </c>
      <c r="M102" s="632" t="s">
        <v>74</v>
      </c>
      <c r="N102" s="289"/>
      <c r="O102" s="633" t="s">
        <v>74</v>
      </c>
      <c r="P102" s="632" t="s">
        <v>74</v>
      </c>
      <c r="Q102" s="289"/>
      <c r="R102" s="633">
        <v>2</v>
      </c>
      <c r="S102" s="632" t="s">
        <v>73</v>
      </c>
      <c r="T102" s="433"/>
      <c r="U102" s="720">
        <v>5</v>
      </c>
      <c r="V102" s="632" t="s">
        <v>74</v>
      </c>
      <c r="W102" s="433"/>
      <c r="X102" s="633">
        <v>3</v>
      </c>
      <c r="Y102" s="632" t="s">
        <v>73</v>
      </c>
      <c r="Z102" s="289"/>
      <c r="AA102" s="633">
        <v>2</v>
      </c>
      <c r="AB102" s="632" t="s">
        <v>73</v>
      </c>
      <c r="AC102" s="289"/>
      <c r="AD102" s="633"/>
      <c r="AE102" s="632"/>
      <c r="AF102" s="108"/>
      <c r="AG102" s="39">
        <v>5</v>
      </c>
      <c r="AH102" s="632" t="s">
        <v>74</v>
      </c>
      <c r="AI102" s="190"/>
      <c r="AJ102" s="703">
        <v>5</v>
      </c>
      <c r="AK102" s="632" t="s">
        <v>74</v>
      </c>
      <c r="AL102" s="289"/>
      <c r="AM102" s="633">
        <v>3</v>
      </c>
      <c r="AN102" s="632" t="s">
        <v>74</v>
      </c>
      <c r="AO102" s="190"/>
      <c r="AP102" s="703">
        <v>3</v>
      </c>
      <c r="AQ102" s="632" t="s">
        <v>74</v>
      </c>
      <c r="AR102" s="190"/>
      <c r="AS102" s="703">
        <v>3</v>
      </c>
      <c r="AT102" s="632" t="s">
        <v>74</v>
      </c>
      <c r="AU102" s="289"/>
      <c r="AV102" s="633">
        <v>5</v>
      </c>
      <c r="AW102" s="632" t="s">
        <v>74</v>
      </c>
      <c r="AX102" s="289"/>
      <c r="AY102" s="633">
        <v>1</v>
      </c>
      <c r="AZ102" s="632" t="s">
        <v>74</v>
      </c>
      <c r="BA102" s="289"/>
      <c r="BB102" s="633"/>
      <c r="BC102" s="632"/>
      <c r="BD102" s="289"/>
      <c r="BE102" s="633"/>
      <c r="BF102" s="632"/>
      <c r="BG102" s="289"/>
      <c r="BH102" s="633">
        <v>3</v>
      </c>
      <c r="BI102" s="632" t="s">
        <v>74</v>
      </c>
      <c r="BJ102" s="289"/>
      <c r="BK102" s="154">
        <v>3</v>
      </c>
      <c r="BL102" s="632" t="s">
        <v>73</v>
      </c>
      <c r="BM102" s="289"/>
      <c r="BN102" s="633">
        <v>5</v>
      </c>
      <c r="BO102" s="632" t="s">
        <v>74</v>
      </c>
      <c r="BP102" s="289"/>
      <c r="BQ102" s="502"/>
      <c r="BR102" s="68"/>
    </row>
    <row r="103" spans="1:71" ht="65.25" customHeight="1">
      <c r="A103" s="715" t="s">
        <v>245</v>
      </c>
      <c r="B103" s="672" t="s">
        <v>246</v>
      </c>
      <c r="C103" s="174">
        <v>1</v>
      </c>
      <c r="D103" s="103" t="s">
        <v>73</v>
      </c>
      <c r="E103" s="146"/>
      <c r="F103" s="633">
        <v>1</v>
      </c>
      <c r="G103" s="632" t="s">
        <v>73</v>
      </c>
      <c r="H103" s="289"/>
      <c r="I103" s="633"/>
      <c r="J103" s="632"/>
      <c r="K103" s="289"/>
      <c r="L103" s="633"/>
      <c r="M103" s="632"/>
      <c r="N103" s="289"/>
      <c r="O103" s="633"/>
      <c r="P103" s="632"/>
      <c r="Q103" s="289"/>
      <c r="R103" s="633">
        <v>3</v>
      </c>
      <c r="S103" s="632" t="s">
        <v>73</v>
      </c>
      <c r="T103" s="433"/>
      <c r="U103" s="720">
        <v>5</v>
      </c>
      <c r="V103" s="632" t="s">
        <v>74</v>
      </c>
      <c r="W103" s="433"/>
      <c r="X103" s="633">
        <v>5</v>
      </c>
      <c r="Y103" s="632" t="s">
        <v>74</v>
      </c>
      <c r="Z103" s="289"/>
      <c r="AA103" s="633">
        <v>2</v>
      </c>
      <c r="AB103" s="632" t="s">
        <v>73</v>
      </c>
      <c r="AC103" s="289"/>
      <c r="AD103" s="633"/>
      <c r="AE103" s="632"/>
      <c r="AF103" s="108"/>
      <c r="AG103" s="39">
        <v>5</v>
      </c>
      <c r="AH103" s="632" t="s">
        <v>74</v>
      </c>
      <c r="AI103" s="190"/>
      <c r="AJ103" s="703"/>
      <c r="AK103" s="632"/>
      <c r="AL103" s="289"/>
      <c r="AM103" s="633">
        <v>1</v>
      </c>
      <c r="AN103" s="632" t="s">
        <v>73</v>
      </c>
      <c r="AO103" s="190"/>
      <c r="AP103" s="703"/>
      <c r="AQ103" s="632"/>
      <c r="AR103" s="190"/>
      <c r="AS103" s="703"/>
      <c r="AT103" s="632"/>
      <c r="AU103" s="289"/>
      <c r="AV103" s="633"/>
      <c r="AW103" s="632"/>
      <c r="AX103" s="289"/>
      <c r="AY103" s="633">
        <v>3</v>
      </c>
      <c r="AZ103" s="632" t="s">
        <v>74</v>
      </c>
      <c r="BA103" s="289"/>
      <c r="BB103" s="633"/>
      <c r="BC103" s="632"/>
      <c r="BD103" s="289"/>
      <c r="BE103" s="633"/>
      <c r="BF103" s="632"/>
      <c r="BG103" s="289"/>
      <c r="BH103" s="633">
        <v>3</v>
      </c>
      <c r="BI103" s="632" t="s">
        <v>74</v>
      </c>
      <c r="BJ103" s="289"/>
      <c r="BK103" s="154"/>
      <c r="BL103" s="632"/>
      <c r="BM103" s="289"/>
      <c r="BN103" s="633"/>
      <c r="BO103" s="632"/>
      <c r="BP103" s="289"/>
      <c r="BQ103" s="502"/>
      <c r="BR103" s="68"/>
    </row>
    <row r="104" spans="1:71" ht="17.25" customHeight="1">
      <c r="A104" s="68"/>
      <c r="B104" s="701" t="s">
        <v>247</v>
      </c>
      <c r="C104" s="291"/>
      <c r="D104" s="619"/>
      <c r="E104" s="568"/>
      <c r="F104" s="611"/>
      <c r="G104" s="78"/>
      <c r="H104" s="631"/>
      <c r="I104" s="611"/>
      <c r="J104" s="78"/>
      <c r="K104" s="631"/>
      <c r="L104" s="611"/>
      <c r="M104" s="78"/>
      <c r="N104" s="631"/>
      <c r="O104" s="611"/>
      <c r="P104" s="78"/>
      <c r="Q104" s="631"/>
      <c r="R104" s="611"/>
      <c r="S104" s="78"/>
      <c r="T104" s="490"/>
      <c r="U104" s="204"/>
      <c r="V104" s="78"/>
      <c r="W104" s="490"/>
      <c r="X104" s="611"/>
      <c r="Y104" s="78"/>
      <c r="Z104" s="631"/>
      <c r="AA104" s="611"/>
      <c r="AB104" s="78"/>
      <c r="AC104" s="631"/>
      <c r="AD104" s="611"/>
      <c r="AE104" s="78"/>
      <c r="AF104" s="30"/>
      <c r="AG104" s="282"/>
      <c r="AH104" s="78"/>
      <c r="AI104" s="242"/>
      <c r="AJ104" s="282"/>
      <c r="AK104" s="78"/>
      <c r="AL104" s="631"/>
      <c r="AM104" s="611"/>
      <c r="AN104" s="78"/>
      <c r="AO104" s="242"/>
      <c r="AP104" s="282"/>
      <c r="AQ104" s="78"/>
      <c r="AR104" s="242"/>
      <c r="AS104" s="282"/>
      <c r="AT104" s="78"/>
      <c r="AU104" s="631"/>
      <c r="AV104" s="611"/>
      <c r="AW104" s="78"/>
      <c r="AX104" s="631"/>
      <c r="AY104" s="611"/>
      <c r="AZ104" s="78"/>
      <c r="BA104" s="631"/>
      <c r="BB104" s="611"/>
      <c r="BC104" s="78"/>
      <c r="BD104" s="631"/>
      <c r="BE104" s="611"/>
      <c r="BF104" s="78"/>
      <c r="BG104" s="631"/>
      <c r="BH104" s="611"/>
      <c r="BI104" s="78"/>
      <c r="BJ104" s="631"/>
      <c r="BK104" s="611"/>
      <c r="BL104" s="78"/>
      <c r="BM104" s="631"/>
      <c r="BN104" s="611"/>
      <c r="BO104" s="78"/>
      <c r="BP104" s="631"/>
      <c r="BQ104" s="502"/>
      <c r="BR104" s="68"/>
    </row>
    <row r="105" spans="1:71" ht="29.25" customHeight="1">
      <c r="A105" s="68"/>
      <c r="B105" s="414" t="s">
        <v>248</v>
      </c>
      <c r="C105" s="244"/>
      <c r="D105" s="607"/>
      <c r="E105" s="628"/>
      <c r="F105" s="261"/>
      <c r="G105" s="73"/>
      <c r="H105" s="172"/>
      <c r="I105" s="261"/>
      <c r="J105" s="73"/>
      <c r="K105" s="172"/>
      <c r="L105" s="261"/>
      <c r="M105" s="73"/>
      <c r="N105" s="172"/>
      <c r="O105" s="261"/>
      <c r="P105" s="73"/>
      <c r="Q105" s="172"/>
      <c r="R105" s="261"/>
      <c r="S105" s="73"/>
      <c r="T105" s="499"/>
      <c r="U105" s="288"/>
      <c r="V105" s="73"/>
      <c r="W105" s="499"/>
      <c r="X105" s="261"/>
      <c r="Y105" s="73"/>
      <c r="Z105" s="172"/>
      <c r="AA105" s="261"/>
      <c r="AB105" s="73"/>
      <c r="AC105" s="172"/>
      <c r="AD105" s="261"/>
      <c r="AE105" s="73"/>
      <c r="AF105" s="257"/>
      <c r="AG105" s="167"/>
      <c r="AH105" s="73"/>
      <c r="AI105" s="248"/>
      <c r="AJ105" s="167"/>
      <c r="AK105" s="73"/>
      <c r="AL105" s="172"/>
      <c r="AM105" s="261"/>
      <c r="AN105" s="73"/>
      <c r="AO105" s="248"/>
      <c r="AP105" s="167"/>
      <c r="AQ105" s="73"/>
      <c r="AR105" s="248"/>
      <c r="AS105" s="167"/>
      <c r="AT105" s="73"/>
      <c r="AU105" s="172"/>
      <c r="AV105" s="261"/>
      <c r="AW105" s="73"/>
      <c r="AX105" s="172"/>
      <c r="AY105" s="261"/>
      <c r="AZ105" s="73"/>
      <c r="BA105" s="172"/>
      <c r="BB105" s="261"/>
      <c r="BC105" s="73"/>
      <c r="BD105" s="172"/>
      <c r="BE105" s="261"/>
      <c r="BF105" s="73"/>
      <c r="BG105" s="172"/>
      <c r="BH105" s="261"/>
      <c r="BI105" s="73"/>
      <c r="BJ105" s="172"/>
      <c r="BK105" s="261"/>
      <c r="BL105" s="73"/>
      <c r="BM105" s="172"/>
      <c r="BN105" s="261"/>
      <c r="BO105" s="73"/>
      <c r="BP105" s="172"/>
      <c r="BQ105" s="502"/>
      <c r="BR105" s="68"/>
    </row>
    <row r="106" spans="1:71" ht="65.25" customHeight="1">
      <c r="A106" s="715" t="s">
        <v>249</v>
      </c>
      <c r="B106" s="96" t="s">
        <v>250</v>
      </c>
      <c r="C106" s="174"/>
      <c r="D106" s="103"/>
      <c r="E106" s="146"/>
      <c r="F106" s="633"/>
      <c r="G106" s="632"/>
      <c r="H106" s="289"/>
      <c r="I106" s="633"/>
      <c r="J106" s="632"/>
      <c r="K106" s="289"/>
      <c r="L106" s="633"/>
      <c r="M106" s="632"/>
      <c r="N106" s="289"/>
      <c r="O106" s="633"/>
      <c r="P106" s="632"/>
      <c r="Q106" s="289"/>
      <c r="R106" s="633"/>
      <c r="S106" s="632"/>
      <c r="T106" s="433"/>
      <c r="U106" s="720"/>
      <c r="V106" s="632"/>
      <c r="W106" s="433"/>
      <c r="X106" s="633"/>
      <c r="Y106" s="632"/>
      <c r="Z106" s="289"/>
      <c r="AA106" s="633"/>
      <c r="AB106" s="632"/>
      <c r="AC106" s="289"/>
      <c r="AD106" s="633"/>
      <c r="AE106" s="632"/>
      <c r="AF106" s="108"/>
      <c r="AG106" s="39">
        <v>5</v>
      </c>
      <c r="AH106" s="632" t="s">
        <v>74</v>
      </c>
      <c r="AI106" s="190"/>
      <c r="AJ106" s="703">
        <v>3</v>
      </c>
      <c r="AK106" s="632" t="s">
        <v>74</v>
      </c>
      <c r="AL106" s="289"/>
      <c r="AM106" s="633">
        <v>1</v>
      </c>
      <c r="AN106" s="632" t="s">
        <v>73</v>
      </c>
      <c r="AO106" s="190"/>
      <c r="AP106" s="703"/>
      <c r="AQ106" s="632"/>
      <c r="AR106" s="190"/>
      <c r="AS106" s="703"/>
      <c r="AT106" s="632"/>
      <c r="AU106" s="289"/>
      <c r="AV106" s="633">
        <v>5</v>
      </c>
      <c r="AW106" s="632" t="s">
        <v>74</v>
      </c>
      <c r="AX106" s="289"/>
      <c r="AY106" s="633"/>
      <c r="AZ106" s="632"/>
      <c r="BA106" s="289"/>
      <c r="BB106" s="633"/>
      <c r="BC106" s="632"/>
      <c r="BD106" s="289"/>
      <c r="BE106" s="633"/>
      <c r="BF106" s="632"/>
      <c r="BG106" s="289"/>
      <c r="BH106" s="633">
        <v>3</v>
      </c>
      <c r="BI106" s="632" t="s">
        <v>74</v>
      </c>
      <c r="BJ106" s="289"/>
      <c r="BK106" s="633"/>
      <c r="BL106" s="632"/>
      <c r="BM106" s="289"/>
      <c r="BN106" s="633"/>
      <c r="BO106" s="632"/>
      <c r="BP106" s="289"/>
      <c r="BQ106" s="502"/>
      <c r="BR106" s="68"/>
    </row>
    <row r="107" spans="1:71" ht="65.25" customHeight="1">
      <c r="A107" s="715" t="s">
        <v>251</v>
      </c>
      <c r="B107" s="96" t="s">
        <v>252</v>
      </c>
      <c r="C107" s="174">
        <v>4</v>
      </c>
      <c r="D107" s="103" t="s">
        <v>74</v>
      </c>
      <c r="E107" s="146"/>
      <c r="F107" s="633">
        <v>4</v>
      </c>
      <c r="G107" s="632" t="s">
        <v>74</v>
      </c>
      <c r="H107" s="146"/>
      <c r="I107" s="633"/>
      <c r="J107" s="632"/>
      <c r="K107" s="289"/>
      <c r="L107" s="633">
        <v>3</v>
      </c>
      <c r="M107" s="632" t="s">
        <v>73</v>
      </c>
      <c r="N107" s="289"/>
      <c r="O107" s="633"/>
      <c r="P107" s="632"/>
      <c r="Q107" s="289"/>
      <c r="R107" s="633">
        <v>3</v>
      </c>
      <c r="S107" s="632" t="s">
        <v>73</v>
      </c>
      <c r="T107" s="433"/>
      <c r="U107" s="720">
        <v>5</v>
      </c>
      <c r="V107" s="632" t="s">
        <v>74</v>
      </c>
      <c r="W107" s="433"/>
      <c r="X107" s="633"/>
      <c r="Y107" s="632"/>
      <c r="Z107" s="289"/>
      <c r="AA107" s="633">
        <v>1</v>
      </c>
      <c r="AB107" s="632" t="s">
        <v>73</v>
      </c>
      <c r="AC107" s="289"/>
      <c r="AD107" s="633"/>
      <c r="AE107" s="632"/>
      <c r="AF107" s="108"/>
      <c r="AG107" s="39">
        <v>5</v>
      </c>
      <c r="AH107" s="632" t="s">
        <v>74</v>
      </c>
      <c r="AI107" s="190"/>
      <c r="AJ107" s="703"/>
      <c r="AK107" s="632"/>
      <c r="AL107" s="289"/>
      <c r="AM107" s="633"/>
      <c r="AN107" s="632"/>
      <c r="AO107" s="190"/>
      <c r="AP107" s="703"/>
      <c r="AQ107" s="632"/>
      <c r="AR107" s="190"/>
      <c r="AS107" s="703"/>
      <c r="AT107" s="632"/>
      <c r="AU107" s="289"/>
      <c r="AV107" s="633">
        <v>5</v>
      </c>
      <c r="AW107" s="632" t="s">
        <v>74</v>
      </c>
      <c r="AX107" s="289"/>
      <c r="AY107" s="633">
        <v>5</v>
      </c>
      <c r="AZ107" s="632" t="s">
        <v>74</v>
      </c>
      <c r="BA107" s="289"/>
      <c r="BB107" s="633"/>
      <c r="BC107" s="632"/>
      <c r="BD107" s="289"/>
      <c r="BE107" s="633">
        <v>1</v>
      </c>
      <c r="BF107" s="632" t="s">
        <v>74</v>
      </c>
      <c r="BG107" s="289"/>
      <c r="BH107" s="633">
        <v>5</v>
      </c>
      <c r="BI107" s="632" t="s">
        <v>74</v>
      </c>
      <c r="BJ107" s="289"/>
      <c r="BK107" s="154">
        <v>4</v>
      </c>
      <c r="BL107" s="632" t="s">
        <v>73</v>
      </c>
      <c r="BM107" s="289"/>
      <c r="BN107" s="633">
        <v>1</v>
      </c>
      <c r="BO107" s="632" t="s">
        <v>73</v>
      </c>
      <c r="BP107" s="289"/>
      <c r="BQ107" s="502"/>
      <c r="BR107" s="68"/>
    </row>
    <row r="108" spans="1:71" ht="65.25" customHeight="1">
      <c r="A108" s="715" t="s">
        <v>254</v>
      </c>
      <c r="B108" s="672" t="s">
        <v>255</v>
      </c>
      <c r="C108" s="174"/>
      <c r="D108" s="103"/>
      <c r="E108" s="146"/>
      <c r="F108" s="633"/>
      <c r="G108" s="632"/>
      <c r="H108" s="289"/>
      <c r="I108" s="633"/>
      <c r="J108" s="632"/>
      <c r="K108" s="289"/>
      <c r="L108" s="633"/>
      <c r="M108" s="632"/>
      <c r="N108" s="289"/>
      <c r="O108" s="633"/>
      <c r="P108" s="632"/>
      <c r="Q108" s="289"/>
      <c r="R108" s="633"/>
      <c r="S108" s="632"/>
      <c r="T108" s="433"/>
      <c r="U108" s="720"/>
      <c r="V108" s="632"/>
      <c r="W108" s="433"/>
      <c r="X108" s="633"/>
      <c r="Y108" s="632"/>
      <c r="Z108" s="289"/>
      <c r="AA108" s="633"/>
      <c r="AB108" s="632"/>
      <c r="AC108" s="289"/>
      <c r="AD108" s="633"/>
      <c r="AE108" s="632"/>
      <c r="AF108" s="108"/>
      <c r="AG108" s="39">
        <v>4</v>
      </c>
      <c r="AH108" s="632" t="s">
        <v>74</v>
      </c>
      <c r="AI108" s="190"/>
      <c r="AJ108" s="703">
        <v>3</v>
      </c>
      <c r="AK108" s="632" t="s">
        <v>73</v>
      </c>
      <c r="AL108" s="289"/>
      <c r="AM108" s="633">
        <v>1</v>
      </c>
      <c r="AN108" s="632" t="s">
        <v>73</v>
      </c>
      <c r="AO108" s="190"/>
      <c r="AP108" s="703"/>
      <c r="AQ108" s="632"/>
      <c r="AR108" s="190"/>
      <c r="AS108" s="703"/>
      <c r="AT108" s="632"/>
      <c r="AU108" s="289"/>
      <c r="AV108" s="633">
        <v>5</v>
      </c>
      <c r="AW108" s="632" t="s">
        <v>74</v>
      </c>
      <c r="AX108" s="289"/>
      <c r="AY108" s="633"/>
      <c r="AZ108" s="632"/>
      <c r="BA108" s="289"/>
      <c r="BB108" s="633"/>
      <c r="BC108" s="632"/>
      <c r="BD108" s="289"/>
      <c r="BE108" s="633"/>
      <c r="BF108" s="632"/>
      <c r="BG108" s="289"/>
      <c r="BH108" s="633">
        <v>3</v>
      </c>
      <c r="BI108" s="632" t="s">
        <v>74</v>
      </c>
      <c r="BJ108" s="289"/>
      <c r="BK108" s="633"/>
      <c r="BL108" s="632"/>
      <c r="BM108" s="289"/>
      <c r="BN108" s="633">
        <v>1</v>
      </c>
      <c r="BO108" s="632" t="s">
        <v>73</v>
      </c>
      <c r="BP108" s="289"/>
      <c r="BQ108" s="502"/>
      <c r="BR108" s="68"/>
    </row>
    <row r="109" spans="1:71" ht="10.5" customHeight="1">
      <c r="A109" s="68"/>
      <c r="B109" s="232"/>
      <c r="C109" s="291"/>
      <c r="D109" s="619"/>
      <c r="E109" s="568"/>
      <c r="F109" s="611"/>
      <c r="G109" s="78"/>
      <c r="H109" s="631"/>
      <c r="I109" s="611"/>
      <c r="J109" s="78"/>
      <c r="K109" s="631"/>
      <c r="L109" s="611"/>
      <c r="M109" s="78"/>
      <c r="N109" s="631"/>
      <c r="O109" s="611"/>
      <c r="P109" s="78"/>
      <c r="Q109" s="631"/>
      <c r="R109" s="611"/>
      <c r="S109" s="78"/>
      <c r="T109" s="490"/>
      <c r="U109" s="204"/>
      <c r="V109" s="78"/>
      <c r="W109" s="490"/>
      <c r="X109" s="611"/>
      <c r="Y109" s="78"/>
      <c r="Z109" s="631"/>
      <c r="AA109" s="611"/>
      <c r="AB109" s="78"/>
      <c r="AC109" s="631"/>
      <c r="AD109" s="611"/>
      <c r="AE109" s="78"/>
      <c r="AF109" s="30"/>
      <c r="AG109" s="282"/>
      <c r="AH109" s="78"/>
      <c r="AI109" s="242"/>
      <c r="AJ109" s="282"/>
      <c r="AK109" s="78"/>
      <c r="AL109" s="631"/>
      <c r="AM109" s="611"/>
      <c r="AN109" s="78"/>
      <c r="AO109" s="242"/>
      <c r="AP109" s="282"/>
      <c r="AQ109" s="78"/>
      <c r="AR109" s="242"/>
      <c r="AS109" s="282"/>
      <c r="AT109" s="78"/>
      <c r="AU109" s="631"/>
      <c r="AV109" s="611"/>
      <c r="AW109" s="78"/>
      <c r="AX109" s="631"/>
      <c r="AY109" s="611"/>
      <c r="AZ109" s="78"/>
      <c r="BA109" s="631"/>
      <c r="BB109" s="611"/>
      <c r="BC109" s="78"/>
      <c r="BD109" s="631"/>
      <c r="BE109" s="611"/>
      <c r="BF109" s="78"/>
      <c r="BG109" s="631"/>
      <c r="BH109" s="611"/>
      <c r="BI109" s="78"/>
      <c r="BJ109" s="631"/>
      <c r="BK109" s="611"/>
      <c r="BL109" s="78"/>
      <c r="BM109" s="631"/>
      <c r="BN109" s="611"/>
      <c r="BO109" s="78"/>
      <c r="BP109" s="631"/>
      <c r="BQ109" s="502"/>
      <c r="BR109" s="68"/>
    </row>
    <row r="110" spans="1:71" ht="9" customHeight="1">
      <c r="A110" s="68"/>
      <c r="B110" s="239"/>
      <c r="C110" s="534"/>
      <c r="D110" s="165"/>
      <c r="E110" s="638"/>
      <c r="F110" s="441"/>
      <c r="G110" s="252"/>
      <c r="H110" s="519"/>
      <c r="I110" s="441"/>
      <c r="J110" s="252"/>
      <c r="K110" s="519"/>
      <c r="L110" s="441"/>
      <c r="M110" s="252"/>
      <c r="N110" s="519"/>
      <c r="O110" s="441"/>
      <c r="P110" s="252"/>
      <c r="Q110" s="519"/>
      <c r="R110" s="441"/>
      <c r="S110" s="252"/>
      <c r="T110" s="517"/>
      <c r="U110" s="592"/>
      <c r="V110" s="252"/>
      <c r="W110" s="517"/>
      <c r="X110" s="441"/>
      <c r="Y110" s="252"/>
      <c r="Z110" s="519"/>
      <c r="AA110" s="441"/>
      <c r="AB110" s="252"/>
      <c r="AC110" s="519"/>
      <c r="AD110" s="441"/>
      <c r="AE110" s="252"/>
      <c r="AF110" s="707"/>
      <c r="AG110" s="250"/>
      <c r="AH110" s="252"/>
      <c r="AI110" s="557"/>
      <c r="AJ110" s="250"/>
      <c r="AK110" s="252"/>
      <c r="AL110" s="519"/>
      <c r="AM110" s="441"/>
      <c r="AN110" s="252"/>
      <c r="AO110" s="557"/>
      <c r="AP110" s="250"/>
      <c r="AQ110" s="252"/>
      <c r="AR110" s="557"/>
      <c r="AS110" s="250"/>
      <c r="AT110" s="252"/>
      <c r="AU110" s="519"/>
      <c r="AV110" s="441"/>
      <c r="AW110" s="252"/>
      <c r="AX110" s="519"/>
      <c r="AY110" s="441"/>
      <c r="AZ110" s="252"/>
      <c r="BA110" s="519"/>
      <c r="BB110" s="441"/>
      <c r="BC110" s="252"/>
      <c r="BD110" s="519"/>
      <c r="BE110" s="441"/>
      <c r="BF110" s="252"/>
      <c r="BG110" s="519"/>
      <c r="BH110" s="441"/>
      <c r="BI110" s="252"/>
      <c r="BJ110" s="519"/>
      <c r="BK110" s="441"/>
      <c r="BL110" s="252"/>
      <c r="BM110" s="519"/>
      <c r="BN110" s="441"/>
      <c r="BO110" s="252"/>
      <c r="BP110" s="519"/>
      <c r="BQ110" s="502"/>
      <c r="BR110" s="68"/>
    </row>
    <row r="111" spans="1:71" ht="65.25" customHeight="1">
      <c r="A111" s="715"/>
      <c r="B111" s="711" t="s">
        <v>256</v>
      </c>
      <c r="C111" s="174"/>
      <c r="D111" s="103"/>
      <c r="E111" s="146"/>
      <c r="F111" s="633"/>
      <c r="G111" s="632"/>
      <c r="H111" s="289"/>
      <c r="I111" s="633"/>
      <c r="J111" s="632"/>
      <c r="K111" s="289"/>
      <c r="L111" s="633"/>
      <c r="M111" s="632"/>
      <c r="N111" s="289"/>
      <c r="O111" s="633"/>
      <c r="P111" s="632"/>
      <c r="Q111" s="289"/>
      <c r="R111" s="633"/>
      <c r="S111" s="632"/>
      <c r="T111" s="433"/>
      <c r="U111" s="720"/>
      <c r="V111" s="632"/>
      <c r="W111" s="433"/>
      <c r="X111" s="633"/>
      <c r="Y111" s="632"/>
      <c r="Z111" s="289"/>
      <c r="AA111" s="633"/>
      <c r="AB111" s="632"/>
      <c r="AC111" s="289"/>
      <c r="AD111" s="633"/>
      <c r="AE111" s="632"/>
      <c r="AF111" s="108"/>
      <c r="AG111" s="703"/>
      <c r="AH111" s="632"/>
      <c r="AI111" s="190"/>
      <c r="AJ111" s="703"/>
      <c r="AK111" s="632"/>
      <c r="AL111" s="289"/>
      <c r="AM111" s="633"/>
      <c r="AN111" s="632"/>
      <c r="AO111" s="190"/>
      <c r="AP111" s="703"/>
      <c r="AQ111" s="632"/>
      <c r="AR111" s="190"/>
      <c r="AS111" s="703"/>
      <c r="AT111" s="632"/>
      <c r="AU111" s="289"/>
      <c r="AV111" s="633"/>
      <c r="AW111" s="632"/>
      <c r="AX111" s="289"/>
      <c r="AY111" s="633"/>
      <c r="AZ111" s="632"/>
      <c r="BA111" s="289"/>
      <c r="BB111" s="633"/>
      <c r="BC111" s="632"/>
      <c r="BD111" s="289"/>
      <c r="BE111" s="633"/>
      <c r="BF111" s="632"/>
      <c r="BG111" s="289"/>
      <c r="BH111" s="633"/>
      <c r="BI111" s="632"/>
      <c r="BJ111" s="289"/>
      <c r="BK111" s="633"/>
      <c r="BL111" s="632"/>
      <c r="BM111" s="289"/>
      <c r="BN111" s="633"/>
      <c r="BO111" s="632"/>
      <c r="BP111" s="289"/>
      <c r="BQ111" s="502"/>
      <c r="BR111" s="68"/>
    </row>
    <row r="112" spans="1:71" ht="65.25" customHeight="1">
      <c r="A112" s="715"/>
      <c r="B112" s="600" t="s">
        <v>257</v>
      </c>
      <c r="C112" s="174"/>
      <c r="D112" s="103"/>
      <c r="E112" s="146"/>
      <c r="F112" s="633"/>
      <c r="G112" s="632"/>
      <c r="H112" s="289"/>
      <c r="I112" s="633"/>
      <c r="J112" s="632"/>
      <c r="K112" s="289"/>
      <c r="L112" s="633"/>
      <c r="M112" s="632"/>
      <c r="N112" s="289"/>
      <c r="O112" s="633"/>
      <c r="P112" s="632"/>
      <c r="Q112" s="289"/>
      <c r="R112" s="633"/>
      <c r="S112" s="632"/>
      <c r="T112" s="433"/>
      <c r="U112" s="720"/>
      <c r="V112" s="632"/>
      <c r="W112" s="433"/>
      <c r="X112" s="633"/>
      <c r="Y112" s="632"/>
      <c r="Z112" s="289"/>
      <c r="AA112" s="633"/>
      <c r="AB112" s="632"/>
      <c r="AC112" s="289"/>
      <c r="AD112" s="633"/>
      <c r="AE112" s="632"/>
      <c r="AF112" s="108"/>
      <c r="AG112" s="703"/>
      <c r="AH112" s="632"/>
      <c r="AI112" s="190"/>
      <c r="AJ112" s="703"/>
      <c r="AK112" s="632"/>
      <c r="AL112" s="289"/>
      <c r="AM112" s="633"/>
      <c r="AN112" s="632"/>
      <c r="AO112" s="190"/>
      <c r="AP112" s="703"/>
      <c r="AQ112" s="632"/>
      <c r="AR112" s="190"/>
      <c r="AS112" s="703"/>
      <c r="AT112" s="632"/>
      <c r="AU112" s="289"/>
      <c r="AV112" s="633"/>
      <c r="AW112" s="632"/>
      <c r="AX112" s="289"/>
      <c r="AY112" s="633"/>
      <c r="AZ112" s="632"/>
      <c r="BA112" s="289"/>
      <c r="BB112" s="633"/>
      <c r="BC112" s="632"/>
      <c r="BD112" s="289"/>
      <c r="BE112" s="633"/>
      <c r="BF112" s="632"/>
      <c r="BG112" s="289"/>
      <c r="BH112" s="633"/>
      <c r="BI112" s="632"/>
      <c r="BJ112" s="289"/>
      <c r="BK112" s="633"/>
      <c r="BL112" s="632"/>
      <c r="BM112" s="289"/>
      <c r="BN112" s="633"/>
      <c r="BO112" s="632"/>
      <c r="BP112" s="289"/>
      <c r="BQ112" s="502"/>
      <c r="BR112" s="68"/>
    </row>
    <row r="113" spans="1:70" ht="65.25" customHeight="1">
      <c r="A113" s="68"/>
      <c r="B113" s="289" t="s">
        <v>258</v>
      </c>
      <c r="C113" s="491"/>
      <c r="D113" s="462"/>
      <c r="E113" s="29"/>
      <c r="F113" s="621"/>
      <c r="G113" s="296"/>
      <c r="H113" s="258"/>
      <c r="I113" s="621"/>
      <c r="J113" s="296"/>
      <c r="K113" s="258"/>
      <c r="L113" s="621"/>
      <c r="M113" s="296"/>
      <c r="N113" s="258"/>
      <c r="O113" s="621"/>
      <c r="P113" s="296"/>
      <c r="Q113" s="258"/>
      <c r="R113" s="621"/>
      <c r="S113" s="296"/>
      <c r="T113" s="677"/>
      <c r="U113" s="27"/>
      <c r="V113" s="296"/>
      <c r="W113" s="677"/>
      <c r="X113" s="621"/>
      <c r="Y113" s="296"/>
      <c r="Z113" s="258"/>
      <c r="AA113" s="621"/>
      <c r="AB113" s="296"/>
      <c r="AC113" s="258"/>
      <c r="AD113" s="621"/>
      <c r="AE113" s="296"/>
      <c r="AF113" s="21"/>
      <c r="AG113" s="4"/>
      <c r="AH113" s="296"/>
      <c r="AI113" s="26"/>
      <c r="AJ113" s="703"/>
      <c r="AK113" s="632"/>
      <c r="AL113" s="289"/>
      <c r="AM113" s="633"/>
      <c r="AN113" s="632"/>
      <c r="AO113" s="190"/>
      <c r="AP113" s="703"/>
      <c r="AQ113" s="632"/>
      <c r="AR113" s="190"/>
      <c r="AS113" s="703"/>
      <c r="AT113" s="632"/>
      <c r="AU113" s="289"/>
      <c r="AV113" s="633"/>
      <c r="AW113" s="632"/>
      <c r="AX113" s="289"/>
      <c r="AY113" s="633"/>
      <c r="AZ113" s="632"/>
      <c r="BA113" s="289"/>
      <c r="BB113" s="633"/>
      <c r="BC113" s="632"/>
      <c r="BD113" s="289"/>
      <c r="BE113" s="633"/>
      <c r="BF113" s="632"/>
      <c r="BG113" s="289"/>
      <c r="BH113" s="633"/>
      <c r="BI113" s="632"/>
      <c r="BJ113" s="289"/>
      <c r="BK113" s="633"/>
      <c r="BL113" s="632"/>
      <c r="BM113" s="289"/>
      <c r="BN113" s="621"/>
      <c r="BO113" s="296"/>
      <c r="BP113" s="258"/>
      <c r="BQ113" s="502"/>
      <c r="BR113" s="68"/>
    </row>
  </sheetData>
  <mergeCells count="27">
    <mergeCell ref="C3:Q3"/>
    <mergeCell ref="R3:AI3"/>
    <mergeCell ref="AJ3:AX3"/>
    <mergeCell ref="AY3:BM3"/>
    <mergeCell ref="BN3:BP3"/>
    <mergeCell ref="C5:E5"/>
    <mergeCell ref="F5:H5"/>
    <mergeCell ref="I5:K5"/>
    <mergeCell ref="L5:N5"/>
    <mergeCell ref="O5:Q5"/>
    <mergeCell ref="R5:T5"/>
    <mergeCell ref="U5:W5"/>
    <mergeCell ref="X5:Z5"/>
    <mergeCell ref="AA5:AC5"/>
    <mergeCell ref="AD5:AF5"/>
    <mergeCell ref="AG5:AI5"/>
    <mergeCell ref="AJ5:AL5"/>
    <mergeCell ref="AM5:AO5"/>
    <mergeCell ref="AP5:AR5"/>
    <mergeCell ref="AS5:AU5"/>
    <mergeCell ref="BK5:BM5"/>
    <mergeCell ref="BN5:BP5"/>
    <mergeCell ref="AV5:AX5"/>
    <mergeCell ref="AY5:BA5"/>
    <mergeCell ref="BB5:BD5"/>
    <mergeCell ref="BE5:BG5"/>
    <mergeCell ref="BH5:BJ5"/>
  </mergeCell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W113"/>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17.1640625" defaultRowHeight="12.75" customHeight="1" x14ac:dyDescent="0"/>
  <cols>
    <col min="1" max="1" width="10.5" customWidth="1"/>
    <col min="2" max="2" width="45.5" customWidth="1"/>
    <col min="3" max="3" width="3.83203125" customWidth="1"/>
    <col min="4" max="68" width="3.1640625" customWidth="1"/>
    <col min="69" max="69" width="5.5" customWidth="1"/>
    <col min="70" max="70" width="8.1640625" customWidth="1"/>
  </cols>
  <sheetData>
    <row r="1" spans="1:101" ht="5.25"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475"/>
      <c r="AJ1" s="367"/>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475"/>
      <c r="BQ1" s="233"/>
      <c r="BR1" s="68"/>
    </row>
    <row r="2" spans="1:101" ht="5.25" customHeight="1">
      <c r="A2" s="68"/>
      <c r="B2" s="463"/>
      <c r="C2" s="68">
        <f t="shared" ref="C2:AH2" si="0">COUNTA(C8:C108)</f>
        <v>22</v>
      </c>
      <c r="D2" s="463">
        <f t="shared" si="0"/>
        <v>22</v>
      </c>
      <c r="E2" s="463">
        <f t="shared" si="0"/>
        <v>0</v>
      </c>
      <c r="F2" s="463">
        <f t="shared" si="0"/>
        <v>15</v>
      </c>
      <c r="G2" s="463">
        <f t="shared" si="0"/>
        <v>15</v>
      </c>
      <c r="H2" s="463">
        <f t="shared" si="0"/>
        <v>0</v>
      </c>
      <c r="I2" s="463">
        <f t="shared" si="0"/>
        <v>28</v>
      </c>
      <c r="J2" s="463">
        <f t="shared" si="0"/>
        <v>28</v>
      </c>
      <c r="K2" s="463">
        <f t="shared" si="0"/>
        <v>0</v>
      </c>
      <c r="L2" s="463">
        <f t="shared" si="0"/>
        <v>37</v>
      </c>
      <c r="M2" s="463">
        <f t="shared" si="0"/>
        <v>37</v>
      </c>
      <c r="N2" s="463">
        <f t="shared" si="0"/>
        <v>0</v>
      </c>
      <c r="O2" s="463">
        <f t="shared" si="0"/>
        <v>23</v>
      </c>
      <c r="P2" s="463">
        <f t="shared" si="0"/>
        <v>23</v>
      </c>
      <c r="Q2" s="463">
        <f t="shared" si="0"/>
        <v>0</v>
      </c>
      <c r="R2" s="463">
        <f t="shared" si="0"/>
        <v>47</v>
      </c>
      <c r="S2" s="463">
        <f t="shared" si="0"/>
        <v>47</v>
      </c>
      <c r="T2" s="463">
        <f t="shared" si="0"/>
        <v>0</v>
      </c>
      <c r="U2" s="463">
        <f t="shared" si="0"/>
        <v>24</v>
      </c>
      <c r="V2" s="463">
        <f t="shared" si="0"/>
        <v>24</v>
      </c>
      <c r="W2" s="463">
        <f t="shared" si="0"/>
        <v>0</v>
      </c>
      <c r="X2" s="463">
        <f t="shared" si="0"/>
        <v>51</v>
      </c>
      <c r="Y2" s="463">
        <f t="shared" si="0"/>
        <v>51</v>
      </c>
      <c r="Z2" s="463">
        <f t="shared" si="0"/>
        <v>0</v>
      </c>
      <c r="AA2" s="463">
        <f t="shared" si="0"/>
        <v>55</v>
      </c>
      <c r="AB2" s="463">
        <f t="shared" si="0"/>
        <v>55</v>
      </c>
      <c r="AC2" s="463">
        <f t="shared" si="0"/>
        <v>0</v>
      </c>
      <c r="AD2" s="463">
        <f t="shared" si="0"/>
        <v>21</v>
      </c>
      <c r="AE2" s="463">
        <f t="shared" si="0"/>
        <v>21</v>
      </c>
      <c r="AF2" s="463">
        <f t="shared" si="0"/>
        <v>0</v>
      </c>
      <c r="AG2" s="463">
        <f t="shared" si="0"/>
        <v>78</v>
      </c>
      <c r="AH2" s="463">
        <f t="shared" si="0"/>
        <v>78</v>
      </c>
      <c r="AI2" s="463">
        <f t="shared" ref="AI2:BP2" si="1">COUNTA(AI8:AI108)</f>
        <v>0</v>
      </c>
      <c r="AJ2" s="463">
        <f t="shared" si="1"/>
        <v>64</v>
      </c>
      <c r="AK2" s="463">
        <f t="shared" si="1"/>
        <v>64</v>
      </c>
      <c r="AL2" s="463">
        <f t="shared" si="1"/>
        <v>0</v>
      </c>
      <c r="AM2" s="463">
        <f t="shared" si="1"/>
        <v>35</v>
      </c>
      <c r="AN2" s="463">
        <f t="shared" si="1"/>
        <v>35</v>
      </c>
      <c r="AO2" s="463">
        <f t="shared" si="1"/>
        <v>0</v>
      </c>
      <c r="AP2" s="463">
        <f t="shared" si="1"/>
        <v>1</v>
      </c>
      <c r="AQ2" s="463">
        <f t="shared" si="1"/>
        <v>1</v>
      </c>
      <c r="AR2" s="463">
        <f t="shared" si="1"/>
        <v>0</v>
      </c>
      <c r="AS2" s="463">
        <f t="shared" si="1"/>
        <v>62</v>
      </c>
      <c r="AT2" s="463">
        <f t="shared" si="1"/>
        <v>62</v>
      </c>
      <c r="AU2" s="463">
        <f t="shared" si="1"/>
        <v>0</v>
      </c>
      <c r="AV2" s="463">
        <f t="shared" si="1"/>
        <v>77</v>
      </c>
      <c r="AW2" s="463">
        <f t="shared" si="1"/>
        <v>77</v>
      </c>
      <c r="AX2" s="463">
        <f t="shared" si="1"/>
        <v>0</v>
      </c>
      <c r="AY2" s="463">
        <f t="shared" si="1"/>
        <v>11</v>
      </c>
      <c r="AZ2" s="463">
        <f t="shared" si="1"/>
        <v>11</v>
      </c>
      <c r="BA2" s="463">
        <f t="shared" si="1"/>
        <v>0</v>
      </c>
      <c r="BB2" s="463">
        <f t="shared" si="1"/>
        <v>72</v>
      </c>
      <c r="BC2" s="463">
        <f t="shared" si="1"/>
        <v>72</v>
      </c>
      <c r="BD2" s="463">
        <f t="shared" si="1"/>
        <v>0</v>
      </c>
      <c r="BE2" s="463">
        <f t="shared" si="1"/>
        <v>13</v>
      </c>
      <c r="BF2" s="463">
        <f t="shared" si="1"/>
        <v>13</v>
      </c>
      <c r="BG2" s="463">
        <f t="shared" si="1"/>
        <v>0</v>
      </c>
      <c r="BH2" s="463">
        <f t="shared" si="1"/>
        <v>50</v>
      </c>
      <c r="BI2" s="463">
        <f t="shared" si="1"/>
        <v>50</v>
      </c>
      <c r="BJ2" s="463">
        <f t="shared" si="1"/>
        <v>0</v>
      </c>
      <c r="BK2" s="463">
        <f t="shared" si="1"/>
        <v>28</v>
      </c>
      <c r="BL2" s="463">
        <f t="shared" si="1"/>
        <v>28</v>
      </c>
      <c r="BM2" s="463">
        <f t="shared" si="1"/>
        <v>0</v>
      </c>
      <c r="BN2" s="463">
        <f t="shared" si="1"/>
        <v>55</v>
      </c>
      <c r="BO2" s="463">
        <f t="shared" si="1"/>
        <v>55</v>
      </c>
      <c r="BP2" s="6">
        <f t="shared" si="1"/>
        <v>1</v>
      </c>
      <c r="BQ2" s="554"/>
      <c r="BR2" s="463"/>
    </row>
    <row r="3" spans="1:101" ht="70.5" customHeight="1">
      <c r="A3" s="68"/>
      <c r="B3" s="529" t="s">
        <v>342</v>
      </c>
      <c r="C3" s="780" t="s">
        <v>2</v>
      </c>
      <c r="D3" s="781"/>
      <c r="E3" s="782"/>
      <c r="F3" s="782"/>
      <c r="G3" s="782"/>
      <c r="H3" s="782"/>
      <c r="I3" s="782"/>
      <c r="J3" s="782"/>
      <c r="K3" s="782"/>
      <c r="L3" s="782"/>
      <c r="M3" s="782"/>
      <c r="N3" s="782"/>
      <c r="O3" s="782"/>
      <c r="P3" s="782"/>
      <c r="Q3" s="783"/>
      <c r="R3" s="784" t="s">
        <v>3</v>
      </c>
      <c r="S3" s="785"/>
      <c r="T3" s="785"/>
      <c r="U3" s="785"/>
      <c r="V3" s="786"/>
      <c r="W3" s="785"/>
      <c r="X3" s="785"/>
      <c r="Y3" s="785"/>
      <c r="Z3" s="785"/>
      <c r="AA3" s="785"/>
      <c r="AB3" s="785"/>
      <c r="AC3" s="785"/>
      <c r="AD3" s="785"/>
      <c r="AE3" s="785"/>
      <c r="AF3" s="785"/>
      <c r="AG3" s="785"/>
      <c r="AH3" s="785"/>
      <c r="AI3" s="787"/>
      <c r="AJ3" s="823" t="s">
        <v>7</v>
      </c>
      <c r="AK3" s="796"/>
      <c r="AL3" s="796"/>
      <c r="AM3" s="797" t="s">
        <v>8</v>
      </c>
      <c r="AN3" s="797"/>
      <c r="AO3" s="797"/>
      <c r="AP3" s="797"/>
      <c r="AQ3" s="797"/>
      <c r="AR3" s="797"/>
      <c r="AS3" s="797"/>
      <c r="AT3" s="797"/>
      <c r="AU3" s="797"/>
      <c r="AV3" s="797"/>
      <c r="AW3" s="797"/>
      <c r="AX3" s="797"/>
      <c r="AY3" s="797"/>
      <c r="AZ3" s="797"/>
      <c r="BA3" s="797"/>
      <c r="BB3" s="797"/>
      <c r="BC3" s="797"/>
      <c r="BD3" s="797"/>
      <c r="BE3" s="798" t="s">
        <v>9</v>
      </c>
      <c r="BF3" s="798"/>
      <c r="BG3" s="798"/>
      <c r="BH3" s="798"/>
      <c r="BI3" s="798"/>
      <c r="BJ3" s="798"/>
      <c r="BK3" s="798"/>
      <c r="BL3" s="798"/>
      <c r="BM3" s="798"/>
      <c r="BN3" s="798"/>
      <c r="BO3" s="798"/>
      <c r="BP3" s="824"/>
      <c r="BQ3" s="238"/>
      <c r="BR3" s="280"/>
    </row>
    <row r="4" spans="1:101" ht="13.5" customHeight="1">
      <c r="A4" s="68"/>
      <c r="B4" s="632"/>
      <c r="C4" s="427">
        <v>1</v>
      </c>
      <c r="D4" s="427"/>
      <c r="E4" s="427"/>
      <c r="F4" s="427">
        <v>1</v>
      </c>
      <c r="G4" s="427"/>
      <c r="H4" s="427"/>
      <c r="I4" s="427">
        <v>1</v>
      </c>
      <c r="J4" s="427"/>
      <c r="K4" s="427"/>
      <c r="L4" s="427">
        <v>1</v>
      </c>
      <c r="M4" s="427"/>
      <c r="N4" s="427"/>
      <c r="O4" s="427">
        <v>1</v>
      </c>
      <c r="P4" s="427"/>
      <c r="Q4" s="427"/>
      <c r="R4" s="506">
        <v>1</v>
      </c>
      <c r="S4" s="506"/>
      <c r="T4" s="506"/>
      <c r="U4" s="506">
        <v>1</v>
      </c>
      <c r="V4" s="506"/>
      <c r="W4" s="506"/>
      <c r="X4" s="506">
        <v>1</v>
      </c>
      <c r="Y4" s="506"/>
      <c r="Z4" s="506"/>
      <c r="AA4" s="506">
        <v>1</v>
      </c>
      <c r="AB4" s="506"/>
      <c r="AC4" s="506"/>
      <c r="AD4" s="506">
        <v>1</v>
      </c>
      <c r="AE4" s="506"/>
      <c r="AF4" s="506"/>
      <c r="AG4" s="506">
        <v>1</v>
      </c>
      <c r="AH4" s="506"/>
      <c r="AI4" s="83"/>
      <c r="AJ4" s="446">
        <v>1</v>
      </c>
      <c r="AK4" s="8"/>
      <c r="AL4" s="8"/>
      <c r="AM4" s="73">
        <v>1</v>
      </c>
      <c r="AN4" s="73"/>
      <c r="AO4" s="73"/>
      <c r="AP4" s="73">
        <v>1</v>
      </c>
      <c r="AQ4" s="73"/>
      <c r="AR4" s="73"/>
      <c r="AS4" s="73">
        <v>1</v>
      </c>
      <c r="AT4" s="73"/>
      <c r="AU4" s="73"/>
      <c r="AV4" s="73">
        <v>1</v>
      </c>
      <c r="AW4" s="73"/>
      <c r="AX4" s="73"/>
      <c r="AY4" s="125">
        <v>1</v>
      </c>
      <c r="AZ4" s="125"/>
      <c r="BA4" s="125"/>
      <c r="BB4" s="73">
        <v>1</v>
      </c>
      <c r="BC4" s="73"/>
      <c r="BD4" s="73"/>
      <c r="BE4" s="292">
        <v>1</v>
      </c>
      <c r="BF4" s="292"/>
      <c r="BG4" s="292"/>
      <c r="BH4" s="292">
        <v>1</v>
      </c>
      <c r="BI4" s="292"/>
      <c r="BJ4" s="292"/>
      <c r="BK4" s="292">
        <v>1</v>
      </c>
      <c r="BL4" s="292"/>
      <c r="BM4" s="292"/>
      <c r="BN4" s="292">
        <v>1</v>
      </c>
      <c r="BO4" s="292"/>
      <c r="BP4" s="674"/>
      <c r="BQ4" s="233"/>
      <c r="BR4" s="68"/>
    </row>
    <row r="5" spans="1:101" ht="25.5" customHeight="1">
      <c r="A5" s="630" t="s">
        <v>13</v>
      </c>
      <c r="B5" s="400" t="s">
        <v>339</v>
      </c>
      <c r="C5" s="769" t="s">
        <v>15</v>
      </c>
      <c r="D5" s="770"/>
      <c r="E5" s="771"/>
      <c r="F5" s="769" t="s">
        <v>16</v>
      </c>
      <c r="G5" s="770"/>
      <c r="H5" s="771"/>
      <c r="I5" s="769" t="s">
        <v>17</v>
      </c>
      <c r="J5" s="770"/>
      <c r="K5" s="771"/>
      <c r="L5" s="769" t="s">
        <v>18</v>
      </c>
      <c r="M5" s="770"/>
      <c r="N5" s="771"/>
      <c r="O5" s="769" t="s">
        <v>19</v>
      </c>
      <c r="P5" s="770"/>
      <c r="Q5" s="771"/>
      <c r="R5" s="769" t="s">
        <v>20</v>
      </c>
      <c r="S5" s="770"/>
      <c r="T5" s="771"/>
      <c r="U5" s="769" t="s">
        <v>21</v>
      </c>
      <c r="V5" s="772"/>
      <c r="W5" s="771"/>
      <c r="X5" s="769" t="s">
        <v>22</v>
      </c>
      <c r="Y5" s="770"/>
      <c r="Z5" s="771"/>
      <c r="AA5" s="769" t="s">
        <v>23</v>
      </c>
      <c r="AB5" s="770"/>
      <c r="AC5" s="771"/>
      <c r="AD5" s="773" t="s">
        <v>24</v>
      </c>
      <c r="AE5" s="774"/>
      <c r="AF5" s="775"/>
      <c r="AG5" s="762" t="s">
        <v>25</v>
      </c>
      <c r="AH5" s="763"/>
      <c r="AI5" s="764"/>
      <c r="AJ5" s="822" t="s">
        <v>37</v>
      </c>
      <c r="AK5" s="754"/>
      <c r="AL5" s="755"/>
      <c r="AM5" s="745" t="s">
        <v>38</v>
      </c>
      <c r="AN5" s="736"/>
      <c r="AO5" s="737"/>
      <c r="AP5" s="756" t="s">
        <v>39</v>
      </c>
      <c r="AQ5" s="727"/>
      <c r="AR5" s="728"/>
      <c r="AS5" s="745" t="s">
        <v>40</v>
      </c>
      <c r="AT5" s="736"/>
      <c r="AU5" s="737"/>
      <c r="AV5" s="746" t="s">
        <v>41</v>
      </c>
      <c r="AW5" s="747"/>
      <c r="AX5" s="748"/>
      <c r="AY5" s="745" t="s">
        <v>42</v>
      </c>
      <c r="AZ5" s="736"/>
      <c r="BA5" s="737"/>
      <c r="BB5" s="745" t="s">
        <v>43</v>
      </c>
      <c r="BC5" s="736"/>
      <c r="BD5" s="737"/>
      <c r="BE5" s="749" t="s">
        <v>44</v>
      </c>
      <c r="BF5" s="750"/>
      <c r="BG5" s="751"/>
      <c r="BH5" s="742" t="s">
        <v>45</v>
      </c>
      <c r="BI5" s="743"/>
      <c r="BJ5" s="744"/>
      <c r="BK5" s="742" t="s">
        <v>46</v>
      </c>
      <c r="BL5" s="743"/>
      <c r="BM5" s="744"/>
      <c r="BN5" s="742" t="s">
        <v>47</v>
      </c>
      <c r="BO5" s="743"/>
      <c r="BP5" s="744"/>
      <c r="BQ5" s="116" t="s">
        <v>68</v>
      </c>
      <c r="BR5" s="170"/>
    </row>
    <row r="6" spans="1:101" ht="17.25" customHeight="1">
      <c r="A6" s="630"/>
      <c r="B6" s="409" t="s">
        <v>69</v>
      </c>
      <c r="C6" s="121"/>
      <c r="D6" s="382"/>
      <c r="E6" s="67"/>
      <c r="F6" s="54"/>
      <c r="G6" s="413"/>
      <c r="H6" s="151"/>
      <c r="I6" s="54"/>
      <c r="J6" s="413"/>
      <c r="K6" s="151"/>
      <c r="L6" s="54"/>
      <c r="M6" s="413"/>
      <c r="N6" s="151"/>
      <c r="O6" s="54"/>
      <c r="P6" s="413"/>
      <c r="Q6" s="151"/>
      <c r="R6" s="54"/>
      <c r="S6" s="413"/>
      <c r="T6" s="145"/>
      <c r="U6" s="209"/>
      <c r="V6" s="327"/>
      <c r="W6" s="145"/>
      <c r="X6" s="54"/>
      <c r="Y6" s="413"/>
      <c r="Z6" s="151"/>
      <c r="AA6" s="54"/>
      <c r="AB6" s="413"/>
      <c r="AC6" s="151"/>
      <c r="AD6" s="278"/>
      <c r="AE6" s="596"/>
      <c r="AF6" s="230"/>
      <c r="AG6" s="714"/>
      <c r="AH6" s="596"/>
      <c r="AI6" s="654"/>
      <c r="AJ6" s="131"/>
      <c r="AK6" s="413"/>
      <c r="AL6" s="151"/>
      <c r="AM6" s="54"/>
      <c r="AN6" s="413"/>
      <c r="AO6" s="151"/>
      <c r="AP6" s="278"/>
      <c r="AQ6" s="596"/>
      <c r="AR6" s="318"/>
      <c r="AS6" s="54"/>
      <c r="AT6" s="413"/>
      <c r="AU6" s="413"/>
      <c r="AV6" s="413"/>
      <c r="AW6" s="413"/>
      <c r="AX6" s="151"/>
      <c r="AY6" s="54"/>
      <c r="AZ6" s="413"/>
      <c r="BA6" s="151"/>
      <c r="BB6" s="54"/>
      <c r="BC6" s="413"/>
      <c r="BD6" s="151"/>
      <c r="BE6" s="278"/>
      <c r="BF6" s="596"/>
      <c r="BG6" s="318"/>
      <c r="BH6" s="54"/>
      <c r="BI6" s="413"/>
      <c r="BJ6" s="151"/>
      <c r="BK6" s="54"/>
      <c r="BL6" s="413"/>
      <c r="BM6" s="151"/>
      <c r="BN6" s="54"/>
      <c r="BO6" s="413"/>
      <c r="BP6" s="151"/>
      <c r="BQ6" s="498"/>
      <c r="BR6" s="280"/>
    </row>
    <row r="7" spans="1:101" ht="29.25" customHeight="1">
      <c r="A7" s="306"/>
      <c r="B7" s="418" t="s">
        <v>70</v>
      </c>
      <c r="C7" s="709"/>
      <c r="D7" s="240"/>
      <c r="E7" s="698"/>
      <c r="F7" s="483"/>
      <c r="G7" s="22"/>
      <c r="H7" s="623"/>
      <c r="I7" s="483"/>
      <c r="J7" s="22"/>
      <c r="K7" s="623"/>
      <c r="L7" s="483"/>
      <c r="M7" s="22"/>
      <c r="N7" s="623"/>
      <c r="O7" s="483"/>
      <c r="P7" s="22"/>
      <c r="Q7" s="623"/>
      <c r="R7" s="483"/>
      <c r="S7" s="22"/>
      <c r="T7" s="423"/>
      <c r="U7" s="379"/>
      <c r="V7" s="186"/>
      <c r="W7" s="423"/>
      <c r="X7" s="483"/>
      <c r="Y7" s="22"/>
      <c r="Z7" s="623"/>
      <c r="AA7" s="483"/>
      <c r="AB7" s="22"/>
      <c r="AC7" s="623"/>
      <c r="AD7" s="483"/>
      <c r="AE7" s="22"/>
      <c r="AF7" s="302"/>
      <c r="AG7" s="639"/>
      <c r="AH7" s="22"/>
      <c r="AI7" s="201"/>
      <c r="AJ7" s="639"/>
      <c r="AK7" s="22"/>
      <c r="AL7" s="623"/>
      <c r="AM7" s="483"/>
      <c r="AN7" s="22"/>
      <c r="AO7" s="623"/>
      <c r="AP7" s="483"/>
      <c r="AQ7" s="22"/>
      <c r="AR7" s="623"/>
      <c r="AS7" s="483"/>
      <c r="AT7" s="22"/>
      <c r="AU7" s="22"/>
      <c r="AV7" s="22"/>
      <c r="AW7" s="22"/>
      <c r="AX7" s="623"/>
      <c r="AY7" s="483"/>
      <c r="AZ7" s="22"/>
      <c r="BA7" s="623"/>
      <c r="BB7" s="483"/>
      <c r="BC7" s="22"/>
      <c r="BD7" s="623"/>
      <c r="BE7" s="483"/>
      <c r="BF7" s="22"/>
      <c r="BG7" s="623"/>
      <c r="BH7" s="483"/>
      <c r="BI7" s="22"/>
      <c r="BJ7" s="623"/>
      <c r="BK7" s="483"/>
      <c r="BL7" s="22"/>
      <c r="BM7" s="623"/>
      <c r="BN7" s="483"/>
      <c r="BO7" s="22"/>
      <c r="BP7" s="623"/>
      <c r="BQ7" s="183"/>
      <c r="BR7" s="598"/>
    </row>
    <row r="8" spans="1:101" ht="65.25" customHeight="1">
      <c r="A8" s="482" t="s">
        <v>71</v>
      </c>
      <c r="B8" s="293" t="s">
        <v>72</v>
      </c>
      <c r="C8" s="608">
        <v>1</v>
      </c>
      <c r="D8" s="616" t="s">
        <v>73</v>
      </c>
      <c r="E8" s="263"/>
      <c r="F8" s="722"/>
      <c r="G8" s="584"/>
      <c r="H8" s="421"/>
      <c r="I8" s="722">
        <v>1</v>
      </c>
      <c r="J8" s="584" t="s">
        <v>73</v>
      </c>
      <c r="K8" s="421"/>
      <c r="L8" s="722"/>
      <c r="M8" s="584"/>
      <c r="N8" s="421"/>
      <c r="O8" s="722"/>
      <c r="P8" s="584"/>
      <c r="Q8" s="421"/>
      <c r="R8" s="722">
        <v>1</v>
      </c>
      <c r="S8" s="584" t="s">
        <v>73</v>
      </c>
      <c r="T8" s="141"/>
      <c r="U8" s="274"/>
      <c r="V8" s="584"/>
      <c r="W8" s="141"/>
      <c r="X8" s="722"/>
      <c r="Y8" s="584"/>
      <c r="Z8" s="421"/>
      <c r="AA8" s="722">
        <v>1</v>
      </c>
      <c r="AB8" s="584" t="s">
        <v>73</v>
      </c>
      <c r="AC8" s="421"/>
      <c r="AD8" s="722"/>
      <c r="AE8" s="584"/>
      <c r="AF8" s="88"/>
      <c r="AG8" s="432">
        <v>5</v>
      </c>
      <c r="AH8" s="584" t="s">
        <v>74</v>
      </c>
      <c r="AI8" s="214"/>
      <c r="AJ8" s="666">
        <v>3</v>
      </c>
      <c r="AK8" s="584" t="s">
        <v>73</v>
      </c>
      <c r="AL8" s="421"/>
      <c r="AM8" s="722"/>
      <c r="AN8" s="584"/>
      <c r="AO8" s="421"/>
      <c r="AP8" s="722"/>
      <c r="AQ8" s="584"/>
      <c r="AR8" s="421"/>
      <c r="AS8" s="722"/>
      <c r="AT8" s="584"/>
      <c r="AU8" s="584"/>
      <c r="AV8" s="584">
        <v>2</v>
      </c>
      <c r="AW8" s="584" t="s">
        <v>73</v>
      </c>
      <c r="AX8" s="421"/>
      <c r="AY8" s="722"/>
      <c r="AZ8" s="584"/>
      <c r="BA8" s="421"/>
      <c r="BB8" s="722">
        <v>4</v>
      </c>
      <c r="BC8" s="584" t="s">
        <v>74</v>
      </c>
      <c r="BD8" s="421"/>
      <c r="BE8" s="722"/>
      <c r="BF8" s="584"/>
      <c r="BG8" s="421"/>
      <c r="BH8" s="722"/>
      <c r="BI8" s="584"/>
      <c r="BJ8" s="421"/>
      <c r="BK8" s="722"/>
      <c r="BL8" s="584"/>
      <c r="BM8" s="421"/>
      <c r="BN8" s="722"/>
      <c r="BO8" s="584"/>
      <c r="BP8" s="421"/>
      <c r="BQ8" s="576"/>
      <c r="BR8" s="164"/>
    </row>
    <row r="9" spans="1:101" ht="59.25" customHeight="1">
      <c r="A9" s="715" t="s">
        <v>75</v>
      </c>
      <c r="B9" s="96" t="s">
        <v>76</v>
      </c>
      <c r="C9" s="174"/>
      <c r="D9" s="103"/>
      <c r="E9" s="146"/>
      <c r="F9" s="633"/>
      <c r="G9" s="632"/>
      <c r="H9" s="289"/>
      <c r="I9" s="633">
        <v>5</v>
      </c>
      <c r="J9" s="632" t="s">
        <v>74</v>
      </c>
      <c r="K9" s="289"/>
      <c r="L9" s="633"/>
      <c r="M9" s="632"/>
      <c r="N9" s="289"/>
      <c r="O9" s="633"/>
      <c r="P9" s="632"/>
      <c r="Q9" s="289"/>
      <c r="R9" s="633"/>
      <c r="S9" s="632"/>
      <c r="T9" s="289"/>
      <c r="U9" s="633"/>
      <c r="V9" s="632"/>
      <c r="W9" s="289"/>
      <c r="X9" s="633">
        <v>5</v>
      </c>
      <c r="Y9" s="632" t="s">
        <v>74</v>
      </c>
      <c r="Z9" s="289"/>
      <c r="AA9" s="633">
        <v>3</v>
      </c>
      <c r="AB9" s="632" t="s">
        <v>74</v>
      </c>
      <c r="AC9" s="289"/>
      <c r="AD9" s="633"/>
      <c r="AE9" s="632"/>
      <c r="AF9" s="190"/>
      <c r="AG9" s="39">
        <v>5</v>
      </c>
      <c r="AH9" s="632" t="s">
        <v>74</v>
      </c>
      <c r="AI9" s="190"/>
      <c r="AJ9" s="703">
        <v>3</v>
      </c>
      <c r="AK9" s="632" t="s">
        <v>74</v>
      </c>
      <c r="AL9" s="289"/>
      <c r="AM9" s="633"/>
      <c r="AN9" s="632"/>
      <c r="AO9" s="289"/>
      <c r="AP9" s="633"/>
      <c r="AQ9" s="632"/>
      <c r="AR9" s="289"/>
      <c r="AS9" s="633"/>
      <c r="AT9" s="632"/>
      <c r="AU9" s="632"/>
      <c r="AV9" s="632">
        <v>5</v>
      </c>
      <c r="AW9" s="632" t="s">
        <v>74</v>
      </c>
      <c r="AX9" s="289"/>
      <c r="AY9" s="633"/>
      <c r="AZ9" s="632"/>
      <c r="BA9" s="289"/>
      <c r="BB9" s="633"/>
      <c r="BC9" s="632"/>
      <c r="BD9" s="289"/>
      <c r="BE9" s="633"/>
      <c r="BF9" s="632"/>
      <c r="BG9" s="289"/>
      <c r="BH9" s="633"/>
      <c r="BI9" s="632"/>
      <c r="BJ9" s="289"/>
      <c r="BK9" s="633"/>
      <c r="BL9" s="632"/>
      <c r="BM9" s="289"/>
      <c r="BN9" s="633"/>
      <c r="BO9" s="632"/>
      <c r="BP9" s="289"/>
      <c r="BQ9" s="502"/>
      <c r="BR9" s="68"/>
    </row>
    <row r="10" spans="1:101" ht="67.5" customHeight="1">
      <c r="A10" s="715" t="s">
        <v>77</v>
      </c>
      <c r="B10" s="301" t="s">
        <v>78</v>
      </c>
      <c r="C10" s="174"/>
      <c r="D10" s="103"/>
      <c r="E10" s="146"/>
      <c r="F10" s="633"/>
      <c r="G10" s="632"/>
      <c r="H10" s="289"/>
      <c r="I10" s="633"/>
      <c r="J10" s="632"/>
      <c r="K10" s="289"/>
      <c r="L10" s="633"/>
      <c r="M10" s="632"/>
      <c r="N10" s="289"/>
      <c r="O10" s="633"/>
      <c r="P10" s="632"/>
      <c r="Q10" s="289"/>
      <c r="R10" s="633"/>
      <c r="S10" s="632"/>
      <c r="T10" s="433"/>
      <c r="U10" s="720"/>
      <c r="V10" s="632"/>
      <c r="W10" s="433"/>
      <c r="X10" s="633"/>
      <c r="Y10" s="289"/>
      <c r="Z10" s="630"/>
      <c r="AA10" s="633"/>
      <c r="AB10" s="632"/>
      <c r="AC10" s="289"/>
      <c r="AD10" s="633"/>
      <c r="AE10" s="632"/>
      <c r="AF10" s="108"/>
      <c r="AG10" s="39">
        <v>5</v>
      </c>
      <c r="AH10" s="632" t="s">
        <v>74</v>
      </c>
      <c r="AI10" s="190"/>
      <c r="AJ10" s="703">
        <v>5</v>
      </c>
      <c r="AK10" s="632" t="s">
        <v>74</v>
      </c>
      <c r="AL10" s="289"/>
      <c r="AM10" s="633">
        <v>5</v>
      </c>
      <c r="AN10" s="632" t="s">
        <v>74</v>
      </c>
      <c r="AO10" s="289"/>
      <c r="AP10" s="633">
        <v>5</v>
      </c>
      <c r="AQ10" s="632" t="s">
        <v>74</v>
      </c>
      <c r="AR10" s="289"/>
      <c r="AS10" s="633">
        <v>5</v>
      </c>
      <c r="AT10" s="632" t="s">
        <v>74</v>
      </c>
      <c r="AU10" s="632"/>
      <c r="AV10" s="632">
        <v>4</v>
      </c>
      <c r="AW10" s="632" t="s">
        <v>74</v>
      </c>
      <c r="AX10" s="289"/>
      <c r="AY10" s="633"/>
      <c r="AZ10" s="632"/>
      <c r="BA10" s="289"/>
      <c r="BB10" s="633">
        <v>4</v>
      </c>
      <c r="BC10" s="632" t="s">
        <v>74</v>
      </c>
      <c r="BD10" s="289"/>
      <c r="BE10" s="633"/>
      <c r="BF10" s="632"/>
      <c r="BG10" s="289"/>
      <c r="BH10" s="633">
        <v>5</v>
      </c>
      <c r="BI10" s="632" t="s">
        <v>74</v>
      </c>
      <c r="BJ10" s="289"/>
      <c r="BK10" s="633"/>
      <c r="BL10" s="632"/>
      <c r="BM10" s="289"/>
      <c r="BN10" s="633">
        <v>5</v>
      </c>
      <c r="BO10" s="632" t="s">
        <v>74</v>
      </c>
      <c r="BP10" s="289"/>
      <c r="BQ10" s="502"/>
      <c r="BR10" s="68"/>
    </row>
    <row r="11" spans="1:101" ht="65.25" customHeight="1">
      <c r="A11" s="715" t="s">
        <v>79</v>
      </c>
      <c r="B11" s="672" t="s">
        <v>80</v>
      </c>
      <c r="C11" s="174"/>
      <c r="D11" s="103"/>
      <c r="E11" s="146"/>
      <c r="F11" s="633"/>
      <c r="G11" s="632"/>
      <c r="H11" s="289"/>
      <c r="I11" s="633"/>
      <c r="J11" s="632"/>
      <c r="K11" s="289"/>
      <c r="L11" s="633"/>
      <c r="M11" s="632"/>
      <c r="N11" s="289"/>
      <c r="O11" s="633"/>
      <c r="P11" s="632"/>
      <c r="Q11" s="289"/>
      <c r="R11" s="633">
        <v>3</v>
      </c>
      <c r="S11" s="632" t="s">
        <v>74</v>
      </c>
      <c r="T11" s="433"/>
      <c r="U11" s="720"/>
      <c r="V11" s="632"/>
      <c r="W11" s="433"/>
      <c r="X11" s="633">
        <v>3</v>
      </c>
      <c r="Y11" s="632" t="s">
        <v>74</v>
      </c>
      <c r="Z11" s="289"/>
      <c r="AA11" s="633">
        <v>5</v>
      </c>
      <c r="AB11" s="632" t="s">
        <v>74</v>
      </c>
      <c r="AC11" s="289"/>
      <c r="AD11" s="633"/>
      <c r="AE11" s="632"/>
      <c r="AF11" s="108"/>
      <c r="AG11" s="39">
        <v>5</v>
      </c>
      <c r="AH11" s="632" t="s">
        <v>74</v>
      </c>
      <c r="AI11" s="190"/>
      <c r="AJ11" s="703">
        <v>5</v>
      </c>
      <c r="AK11" s="632" t="s">
        <v>74</v>
      </c>
      <c r="AL11" s="289"/>
      <c r="AM11" s="633">
        <v>3</v>
      </c>
      <c r="AN11" s="632" t="s">
        <v>73</v>
      </c>
      <c r="AO11" s="289"/>
      <c r="AP11" s="633"/>
      <c r="AQ11" s="632"/>
      <c r="AR11" s="289"/>
      <c r="AS11" s="633">
        <v>1</v>
      </c>
      <c r="AT11" s="632" t="s">
        <v>73</v>
      </c>
      <c r="AU11" s="632"/>
      <c r="AV11" s="632">
        <v>5</v>
      </c>
      <c r="AW11" s="632" t="s">
        <v>74</v>
      </c>
      <c r="AX11" s="289"/>
      <c r="AY11" s="633"/>
      <c r="AZ11" s="632"/>
      <c r="BA11" s="289"/>
      <c r="BB11" s="154">
        <v>3</v>
      </c>
      <c r="BC11" s="632" t="s">
        <v>74</v>
      </c>
      <c r="BD11" s="289"/>
      <c r="BE11" s="633"/>
      <c r="BF11" s="632"/>
      <c r="BG11" s="289"/>
      <c r="BH11" s="633">
        <v>5</v>
      </c>
      <c r="BI11" s="632" t="s">
        <v>74</v>
      </c>
      <c r="BJ11" s="289"/>
      <c r="BK11" s="633">
        <v>3</v>
      </c>
      <c r="BL11" s="632" t="s">
        <v>73</v>
      </c>
      <c r="BM11" s="289"/>
      <c r="BN11" s="633">
        <v>3</v>
      </c>
      <c r="BO11" s="632" t="s">
        <v>74</v>
      </c>
      <c r="BP11" s="289"/>
      <c r="BQ11" s="502"/>
      <c r="BR11" s="68"/>
    </row>
    <row r="12" spans="1:101" ht="65.25" customHeight="1">
      <c r="A12" s="715" t="s">
        <v>81</v>
      </c>
      <c r="B12" s="672" t="s">
        <v>338</v>
      </c>
      <c r="C12" s="174"/>
      <c r="D12" s="103"/>
      <c r="E12" s="146"/>
      <c r="F12" s="633"/>
      <c r="G12" s="632"/>
      <c r="H12" s="289"/>
      <c r="I12" s="633"/>
      <c r="J12" s="632"/>
      <c r="K12" s="289"/>
      <c r="L12" s="633">
        <v>5</v>
      </c>
      <c r="M12" s="632" t="s">
        <v>74</v>
      </c>
      <c r="N12" s="289"/>
      <c r="O12" s="633"/>
      <c r="P12" s="632"/>
      <c r="Q12" s="289"/>
      <c r="R12" s="633">
        <v>4</v>
      </c>
      <c r="S12" s="632" t="s">
        <v>74</v>
      </c>
      <c r="T12" s="433"/>
      <c r="U12" s="720">
        <v>5</v>
      </c>
      <c r="V12" s="632" t="s">
        <v>74</v>
      </c>
      <c r="W12" s="433"/>
      <c r="X12" s="633">
        <v>1</v>
      </c>
      <c r="Y12" s="632" t="s">
        <v>73</v>
      </c>
      <c r="Z12" s="289"/>
      <c r="AA12" s="633">
        <v>5</v>
      </c>
      <c r="AB12" s="632" t="s">
        <v>74</v>
      </c>
      <c r="AC12" s="289"/>
      <c r="AD12" s="633">
        <v>4</v>
      </c>
      <c r="AE12" s="632" t="s">
        <v>74</v>
      </c>
      <c r="AF12" s="108"/>
      <c r="AG12" s="39">
        <v>5</v>
      </c>
      <c r="AH12" s="632" t="s">
        <v>74</v>
      </c>
      <c r="AI12" s="190"/>
      <c r="AJ12" s="703">
        <v>5</v>
      </c>
      <c r="AK12" s="632" t="s">
        <v>74</v>
      </c>
      <c r="AL12" s="289"/>
      <c r="AM12" s="633">
        <v>3</v>
      </c>
      <c r="AN12" s="632" t="s">
        <v>74</v>
      </c>
      <c r="AO12" s="289"/>
      <c r="AP12" s="633"/>
      <c r="AQ12" s="632"/>
      <c r="AR12" s="289"/>
      <c r="AS12" s="633">
        <v>3</v>
      </c>
      <c r="AT12" s="632" t="s">
        <v>74</v>
      </c>
      <c r="AU12" s="632"/>
      <c r="AV12" s="632">
        <v>5</v>
      </c>
      <c r="AW12" s="632" t="s">
        <v>74</v>
      </c>
      <c r="AX12" s="289"/>
      <c r="AY12" s="633"/>
      <c r="AZ12" s="632"/>
      <c r="BA12" s="289"/>
      <c r="BB12" s="633">
        <v>2</v>
      </c>
      <c r="BC12" s="632" t="s">
        <v>73</v>
      </c>
      <c r="BD12" s="289"/>
      <c r="BE12" s="633">
        <v>3</v>
      </c>
      <c r="BF12" s="632" t="s">
        <v>74</v>
      </c>
      <c r="BG12" s="289"/>
      <c r="BH12" s="633">
        <v>1</v>
      </c>
      <c r="BI12" s="632" t="s">
        <v>73</v>
      </c>
      <c r="BJ12" s="289"/>
      <c r="BK12" s="633">
        <v>1</v>
      </c>
      <c r="BL12" s="632" t="s">
        <v>73</v>
      </c>
      <c r="BM12" s="289"/>
      <c r="BN12" s="633">
        <v>3</v>
      </c>
      <c r="BO12" s="632" t="s">
        <v>74</v>
      </c>
      <c r="BP12" s="289"/>
      <c r="BQ12" s="502"/>
      <c r="BR12" s="68"/>
    </row>
    <row r="13" spans="1:101" ht="65.25" customHeight="1">
      <c r="A13" s="715" t="s">
        <v>83</v>
      </c>
      <c r="B13" s="672" t="s">
        <v>84</v>
      </c>
      <c r="C13" s="174"/>
      <c r="D13" s="103"/>
      <c r="E13" s="146"/>
      <c r="F13" s="633"/>
      <c r="G13" s="632"/>
      <c r="H13" s="289"/>
      <c r="I13" s="633">
        <v>5</v>
      </c>
      <c r="J13" s="632" t="s">
        <v>74</v>
      </c>
      <c r="K13" s="289"/>
      <c r="L13" s="633">
        <v>5</v>
      </c>
      <c r="M13" s="632" t="s">
        <v>74</v>
      </c>
      <c r="N13" s="289"/>
      <c r="O13" s="633"/>
      <c r="P13" s="632"/>
      <c r="Q13" s="289"/>
      <c r="R13" s="633">
        <v>3</v>
      </c>
      <c r="S13" s="632" t="s">
        <v>74</v>
      </c>
      <c r="T13" s="433"/>
      <c r="U13" s="720"/>
      <c r="V13" s="632"/>
      <c r="W13" s="433"/>
      <c r="X13" s="633">
        <v>1</v>
      </c>
      <c r="Y13" s="632" t="s">
        <v>73</v>
      </c>
      <c r="Z13" s="289"/>
      <c r="AA13" s="633">
        <v>4</v>
      </c>
      <c r="AB13" s="632" t="s">
        <v>74</v>
      </c>
      <c r="AC13" s="289"/>
      <c r="AD13" s="633">
        <v>4</v>
      </c>
      <c r="AE13" s="632" t="s">
        <v>74</v>
      </c>
      <c r="AF13" s="108"/>
      <c r="AG13" s="39">
        <v>5</v>
      </c>
      <c r="AH13" s="632" t="s">
        <v>74</v>
      </c>
      <c r="AI13" s="190"/>
      <c r="AJ13" s="703">
        <v>5</v>
      </c>
      <c r="AK13" s="632" t="s">
        <v>74</v>
      </c>
      <c r="AL13" s="289"/>
      <c r="AM13" s="633">
        <v>1</v>
      </c>
      <c r="AN13" s="632" t="s">
        <v>73</v>
      </c>
      <c r="AO13" s="289"/>
      <c r="AP13" s="633"/>
      <c r="AQ13" s="632"/>
      <c r="AR13" s="289"/>
      <c r="AS13" s="633">
        <v>1</v>
      </c>
      <c r="AT13" s="632" t="s">
        <v>73</v>
      </c>
      <c r="AU13" s="632"/>
      <c r="AV13" s="632">
        <v>2</v>
      </c>
      <c r="AW13" s="632" t="s">
        <v>73</v>
      </c>
      <c r="AX13" s="289"/>
      <c r="AY13" s="633"/>
      <c r="AZ13" s="632"/>
      <c r="BA13" s="289"/>
      <c r="BB13" s="633">
        <v>2</v>
      </c>
      <c r="BC13" s="632" t="s">
        <v>73</v>
      </c>
      <c r="BD13" s="289"/>
      <c r="BE13" s="633"/>
      <c r="BF13" s="632"/>
      <c r="BG13" s="289"/>
      <c r="BH13" s="633">
        <v>1</v>
      </c>
      <c r="BI13" s="632" t="s">
        <v>73</v>
      </c>
      <c r="BJ13" s="289"/>
      <c r="BK13" s="633"/>
      <c r="BL13" s="632"/>
      <c r="BM13" s="289"/>
      <c r="BN13" s="633">
        <v>3</v>
      </c>
      <c r="BO13" s="632" t="s">
        <v>74</v>
      </c>
      <c r="BP13" s="289"/>
      <c r="BQ13" s="502"/>
      <c r="BR13" s="68"/>
    </row>
    <row r="14" spans="1:101" ht="65.25" customHeight="1">
      <c r="A14" s="715" t="s">
        <v>85</v>
      </c>
      <c r="B14" s="672" t="s">
        <v>86</v>
      </c>
      <c r="C14" s="174"/>
      <c r="D14" s="103"/>
      <c r="E14" s="146"/>
      <c r="F14" s="633"/>
      <c r="G14" s="632"/>
      <c r="H14" s="289"/>
      <c r="I14" s="633">
        <v>3</v>
      </c>
      <c r="J14" s="632" t="s">
        <v>73</v>
      </c>
      <c r="K14" s="289"/>
      <c r="L14" s="633">
        <v>3</v>
      </c>
      <c r="M14" s="632" t="s">
        <v>74</v>
      </c>
      <c r="N14" s="289"/>
      <c r="O14" s="633"/>
      <c r="P14" s="632"/>
      <c r="Q14" s="289"/>
      <c r="R14" s="633">
        <v>2</v>
      </c>
      <c r="S14" s="632" t="s">
        <v>74</v>
      </c>
      <c r="T14" s="433"/>
      <c r="U14" s="720"/>
      <c r="V14" s="632"/>
      <c r="W14" s="433"/>
      <c r="X14" s="633">
        <v>4</v>
      </c>
      <c r="Y14" s="632" t="s">
        <v>74</v>
      </c>
      <c r="Z14" s="289"/>
      <c r="AA14" s="633"/>
      <c r="AB14" s="632"/>
      <c r="AC14" s="289"/>
      <c r="AD14" s="633"/>
      <c r="AE14" s="632"/>
      <c r="AF14" s="108"/>
      <c r="AG14" s="39">
        <v>5</v>
      </c>
      <c r="AH14" s="632" t="s">
        <v>74</v>
      </c>
      <c r="AI14" s="190"/>
      <c r="AJ14" s="703">
        <v>3</v>
      </c>
      <c r="AK14" s="632" t="s">
        <v>73</v>
      </c>
      <c r="AL14" s="289"/>
      <c r="AM14" s="633"/>
      <c r="AN14" s="632"/>
      <c r="AO14" s="289"/>
      <c r="AP14" s="633"/>
      <c r="AQ14" s="632"/>
      <c r="AR14" s="289"/>
      <c r="AS14" s="633">
        <v>1</v>
      </c>
      <c r="AT14" s="632" t="s">
        <v>74</v>
      </c>
      <c r="AU14" s="632"/>
      <c r="AV14" s="632">
        <v>5</v>
      </c>
      <c r="AW14" s="632" t="s">
        <v>74</v>
      </c>
      <c r="AX14" s="289"/>
      <c r="AY14" s="633"/>
      <c r="AZ14" s="632"/>
      <c r="BA14" s="289"/>
      <c r="BB14" s="633">
        <v>4</v>
      </c>
      <c r="BC14" s="632" t="s">
        <v>73</v>
      </c>
      <c r="BD14" s="289"/>
      <c r="BE14" s="633"/>
      <c r="BF14" s="632"/>
      <c r="BG14" s="289"/>
      <c r="BH14" s="633">
        <v>3</v>
      </c>
      <c r="BI14" s="632" t="s">
        <v>74</v>
      </c>
      <c r="BJ14" s="289"/>
      <c r="BK14" s="633"/>
      <c r="BL14" s="632"/>
      <c r="BM14" s="289"/>
      <c r="BN14" s="633">
        <v>3</v>
      </c>
      <c r="BO14" s="632" t="s">
        <v>74</v>
      </c>
      <c r="BP14" s="289"/>
      <c r="BQ14" s="502"/>
      <c r="BR14" s="68"/>
    </row>
    <row r="15" spans="1:101" ht="65.25" customHeight="1">
      <c r="A15" s="715" t="s">
        <v>88</v>
      </c>
      <c r="B15" s="672" t="s">
        <v>89</v>
      </c>
      <c r="C15" s="174"/>
      <c r="D15" s="103"/>
      <c r="E15" s="146"/>
      <c r="F15" s="633"/>
      <c r="G15" s="632"/>
      <c r="H15" s="289"/>
      <c r="I15" s="633"/>
      <c r="J15" s="632"/>
      <c r="K15" s="289"/>
      <c r="L15" s="633"/>
      <c r="M15" s="632"/>
      <c r="N15" s="289"/>
      <c r="O15" s="633"/>
      <c r="P15" s="632"/>
      <c r="Q15" s="289"/>
      <c r="R15" s="633">
        <v>2</v>
      </c>
      <c r="S15" s="632" t="s">
        <v>73</v>
      </c>
      <c r="T15" s="433"/>
      <c r="U15" s="720"/>
      <c r="V15" s="632"/>
      <c r="W15" s="433"/>
      <c r="X15" s="633">
        <v>1</v>
      </c>
      <c r="Y15" s="632" t="s">
        <v>73</v>
      </c>
      <c r="Z15" s="289"/>
      <c r="AA15" s="633">
        <v>4</v>
      </c>
      <c r="AB15" s="632" t="s">
        <v>74</v>
      </c>
      <c r="AC15" s="289"/>
      <c r="AD15" s="633"/>
      <c r="AE15" s="632"/>
      <c r="AF15" s="108"/>
      <c r="AG15" s="39">
        <v>4</v>
      </c>
      <c r="AH15" s="632" t="s">
        <v>74</v>
      </c>
      <c r="AI15" s="190"/>
      <c r="AJ15" s="703">
        <v>3</v>
      </c>
      <c r="AK15" s="632" t="s">
        <v>74</v>
      </c>
      <c r="AL15" s="289"/>
      <c r="AM15" s="633">
        <v>5</v>
      </c>
      <c r="AN15" s="632" t="s">
        <v>74</v>
      </c>
      <c r="AO15" s="289"/>
      <c r="AP15" s="633"/>
      <c r="AQ15" s="632"/>
      <c r="AR15" s="289"/>
      <c r="AS15" s="633">
        <v>1</v>
      </c>
      <c r="AT15" s="632" t="s">
        <v>73</v>
      </c>
      <c r="AU15" s="632"/>
      <c r="AV15" s="632">
        <v>4</v>
      </c>
      <c r="AW15" s="632" t="s">
        <v>74</v>
      </c>
      <c r="AX15" s="289"/>
      <c r="AY15" s="633"/>
      <c r="AZ15" s="632"/>
      <c r="BA15" s="289"/>
      <c r="BB15" s="633">
        <v>3</v>
      </c>
      <c r="BC15" s="632" t="s">
        <v>73</v>
      </c>
      <c r="BD15" s="289"/>
      <c r="BE15" s="633"/>
      <c r="BF15" s="632"/>
      <c r="BG15" s="289"/>
      <c r="BH15" s="633">
        <v>3</v>
      </c>
      <c r="BI15" s="632" t="s">
        <v>73</v>
      </c>
      <c r="BJ15" s="289"/>
      <c r="BK15" s="633"/>
      <c r="BL15" s="632"/>
      <c r="BM15" s="289"/>
      <c r="BN15" s="633"/>
      <c r="BO15" s="632"/>
      <c r="BP15" s="289"/>
      <c r="BQ15" s="502"/>
      <c r="BR15" s="68"/>
    </row>
    <row r="16" spans="1:101" ht="65.25" customHeight="1">
      <c r="A16" s="715" t="s">
        <v>90</v>
      </c>
      <c r="B16" s="301" t="s">
        <v>91</v>
      </c>
      <c r="C16" s="174">
        <v>1</v>
      </c>
      <c r="D16" s="103" t="s">
        <v>73</v>
      </c>
      <c r="E16" s="146"/>
      <c r="F16" s="633"/>
      <c r="G16" s="632"/>
      <c r="H16" s="289"/>
      <c r="I16" s="633"/>
      <c r="J16" s="632"/>
      <c r="K16" s="289"/>
      <c r="L16" s="633"/>
      <c r="M16" s="632"/>
      <c r="N16" s="289"/>
      <c r="O16" s="633"/>
      <c r="P16" s="632"/>
      <c r="Q16" s="289"/>
      <c r="R16" s="633">
        <v>2</v>
      </c>
      <c r="S16" s="632" t="s">
        <v>74</v>
      </c>
      <c r="T16" s="433"/>
      <c r="U16" s="720"/>
      <c r="V16" s="632"/>
      <c r="W16" s="433"/>
      <c r="X16" s="633">
        <v>3</v>
      </c>
      <c r="Y16" s="632" t="s">
        <v>74</v>
      </c>
      <c r="Z16" s="289"/>
      <c r="AA16" s="633"/>
      <c r="AB16" s="632"/>
      <c r="AC16" s="289"/>
      <c r="AD16" s="633"/>
      <c r="AE16" s="632"/>
      <c r="AF16" s="108"/>
      <c r="AG16" s="39">
        <v>3</v>
      </c>
      <c r="AH16" s="632" t="s">
        <v>74</v>
      </c>
      <c r="AI16" s="190"/>
      <c r="AJ16" s="703">
        <v>1</v>
      </c>
      <c r="AK16" s="632" t="s">
        <v>73</v>
      </c>
      <c r="AL16" s="289"/>
      <c r="AM16" s="633">
        <v>1</v>
      </c>
      <c r="AN16" s="632" t="s">
        <v>74</v>
      </c>
      <c r="AO16" s="289"/>
      <c r="AP16" s="633"/>
      <c r="AQ16" s="632"/>
      <c r="AR16" s="289"/>
      <c r="AS16" s="633">
        <v>1</v>
      </c>
      <c r="AT16" s="632" t="s">
        <v>73</v>
      </c>
      <c r="AU16" s="632"/>
      <c r="AV16" s="632">
        <v>2</v>
      </c>
      <c r="AW16" s="632" t="s">
        <v>73</v>
      </c>
      <c r="AX16" s="289"/>
      <c r="AY16" s="633"/>
      <c r="AZ16" s="632"/>
      <c r="BA16" s="289"/>
      <c r="BB16" s="633">
        <v>2</v>
      </c>
      <c r="BC16" s="632" t="s">
        <v>73</v>
      </c>
      <c r="BD16" s="289"/>
      <c r="BE16" s="633"/>
      <c r="BF16" s="632"/>
      <c r="BG16" s="289"/>
      <c r="BH16" s="633">
        <v>5</v>
      </c>
      <c r="BI16" s="632" t="s">
        <v>73</v>
      </c>
      <c r="BJ16" s="289"/>
      <c r="BK16" s="633"/>
      <c r="BL16" s="632"/>
      <c r="BM16" s="289"/>
      <c r="BN16" s="633">
        <v>3</v>
      </c>
      <c r="BO16" s="632" t="s">
        <v>73</v>
      </c>
      <c r="BP16" s="289"/>
      <c r="BQ16" s="502"/>
      <c r="BR16" s="68"/>
    </row>
    <row r="17" spans="1:101" ht="65.25" customHeight="1">
      <c r="A17" s="715" t="s">
        <v>93</v>
      </c>
      <c r="B17" s="301" t="s">
        <v>94</v>
      </c>
      <c r="C17" s="174"/>
      <c r="D17" s="103"/>
      <c r="E17" s="146"/>
      <c r="F17" s="633"/>
      <c r="G17" s="632"/>
      <c r="H17" s="289"/>
      <c r="I17" s="633"/>
      <c r="J17" s="632"/>
      <c r="K17" s="289"/>
      <c r="L17" s="633">
        <v>5</v>
      </c>
      <c r="M17" s="632" t="s">
        <v>74</v>
      </c>
      <c r="N17" s="289"/>
      <c r="O17" s="633"/>
      <c r="P17" s="632"/>
      <c r="Q17" s="289"/>
      <c r="R17" s="633"/>
      <c r="S17" s="632"/>
      <c r="T17" s="433"/>
      <c r="U17" s="720"/>
      <c r="V17" s="632"/>
      <c r="W17" s="433"/>
      <c r="X17" s="633">
        <v>1</v>
      </c>
      <c r="Y17" s="632" t="s">
        <v>73</v>
      </c>
      <c r="Z17" s="289"/>
      <c r="AA17" s="633">
        <v>5</v>
      </c>
      <c r="AB17" s="632" t="s">
        <v>74</v>
      </c>
      <c r="AC17" s="289"/>
      <c r="AD17" s="633">
        <v>2</v>
      </c>
      <c r="AE17" s="632" t="s">
        <v>74</v>
      </c>
      <c r="AF17" s="108"/>
      <c r="AG17" s="39">
        <v>5</v>
      </c>
      <c r="AH17" s="632" t="s">
        <v>74</v>
      </c>
      <c r="AI17" s="190"/>
      <c r="AJ17" s="703">
        <v>5</v>
      </c>
      <c r="AK17" s="632" t="s">
        <v>74</v>
      </c>
      <c r="AL17" s="289"/>
      <c r="AM17" s="633">
        <v>1</v>
      </c>
      <c r="AN17" s="632" t="s">
        <v>73</v>
      </c>
      <c r="AO17" s="289"/>
      <c r="AP17" s="633"/>
      <c r="AQ17" s="632"/>
      <c r="AR17" s="289"/>
      <c r="AS17" s="633">
        <v>5</v>
      </c>
      <c r="AT17" s="632" t="s">
        <v>74</v>
      </c>
      <c r="AU17" s="632"/>
      <c r="AV17" s="632">
        <v>5</v>
      </c>
      <c r="AW17" s="632" t="s">
        <v>74</v>
      </c>
      <c r="AX17" s="289"/>
      <c r="AY17" s="633"/>
      <c r="AZ17" s="632"/>
      <c r="BA17" s="289"/>
      <c r="BB17" s="633">
        <v>5</v>
      </c>
      <c r="BC17" s="632" t="s">
        <v>74</v>
      </c>
      <c r="BD17" s="289"/>
      <c r="BE17" s="633"/>
      <c r="BF17" s="632"/>
      <c r="BG17" s="289"/>
      <c r="BH17" s="633">
        <v>5</v>
      </c>
      <c r="BI17" s="632" t="s">
        <v>74</v>
      </c>
      <c r="BJ17" s="289"/>
      <c r="BK17" s="633"/>
      <c r="BL17" s="632"/>
      <c r="BM17" s="289"/>
      <c r="BN17" s="633">
        <v>5</v>
      </c>
      <c r="BO17" s="632" t="s">
        <v>74</v>
      </c>
      <c r="BP17" s="289" t="s">
        <v>74</v>
      </c>
      <c r="BQ17" s="502"/>
      <c r="BR17" s="68"/>
    </row>
    <row r="18" spans="1:101" ht="17.25" customHeight="1">
      <c r="A18" s="68"/>
      <c r="B18" s="155" t="s">
        <v>95</v>
      </c>
      <c r="C18" s="334"/>
      <c r="D18" s="581"/>
      <c r="E18" s="171"/>
      <c r="F18" s="177"/>
      <c r="G18" s="142"/>
      <c r="H18" s="599"/>
      <c r="I18" s="177"/>
      <c r="J18" s="142"/>
      <c r="K18" s="599"/>
      <c r="L18" s="177"/>
      <c r="M18" s="142"/>
      <c r="N18" s="599"/>
      <c r="O18" s="177"/>
      <c r="P18" s="142"/>
      <c r="Q18" s="599"/>
      <c r="R18" s="177"/>
      <c r="S18" s="142"/>
      <c r="T18" s="620"/>
      <c r="U18" s="28"/>
      <c r="V18" s="142"/>
      <c r="W18" s="620"/>
      <c r="X18" s="177"/>
      <c r="Y18" s="142"/>
      <c r="Z18" s="599"/>
      <c r="AA18" s="177"/>
      <c r="AB18" s="142"/>
      <c r="AC18" s="599"/>
      <c r="AD18" s="177"/>
      <c r="AE18" s="142"/>
      <c r="AF18" s="658"/>
      <c r="AG18" s="511"/>
      <c r="AH18" s="142"/>
      <c r="AI18" s="273"/>
      <c r="AJ18" s="511"/>
      <c r="AK18" s="142"/>
      <c r="AL18" s="599"/>
      <c r="AM18" s="177"/>
      <c r="AN18" s="142"/>
      <c r="AO18" s="599"/>
      <c r="AP18" s="177"/>
      <c r="AQ18" s="142"/>
      <c r="AR18" s="599"/>
      <c r="AS18" s="177"/>
      <c r="AT18" s="142"/>
      <c r="AU18" s="142"/>
      <c r="AV18" s="142"/>
      <c r="AW18" s="142"/>
      <c r="AX18" s="599"/>
      <c r="AY18" s="177"/>
      <c r="AZ18" s="142"/>
      <c r="BA18" s="599"/>
      <c r="BB18" s="177"/>
      <c r="BC18" s="142"/>
      <c r="BD18" s="599"/>
      <c r="BE18" s="177"/>
      <c r="BF18" s="142"/>
      <c r="BG18" s="599"/>
      <c r="BH18" s="177"/>
      <c r="BI18" s="142"/>
      <c r="BJ18" s="599"/>
      <c r="BK18" s="177"/>
      <c r="BL18" s="142"/>
      <c r="BM18" s="599"/>
      <c r="BN18" s="177"/>
      <c r="BO18" s="142"/>
      <c r="BP18" s="599"/>
      <c r="BQ18" s="502"/>
      <c r="BR18" s="68"/>
    </row>
    <row r="19" spans="1:101" ht="29.25" customHeight="1">
      <c r="A19" s="68"/>
      <c r="B19" s="43" t="s">
        <v>96</v>
      </c>
      <c r="C19" s="199"/>
      <c r="D19" s="344"/>
      <c r="E19" s="253"/>
      <c r="F19" s="136"/>
      <c r="G19" s="161"/>
      <c r="H19" s="265"/>
      <c r="I19" s="136"/>
      <c r="J19" s="161"/>
      <c r="K19" s="265"/>
      <c r="L19" s="136"/>
      <c r="M19" s="161"/>
      <c r="N19" s="265"/>
      <c r="O19" s="136"/>
      <c r="P19" s="161"/>
      <c r="Q19" s="265"/>
      <c r="R19" s="136"/>
      <c r="S19" s="161"/>
      <c r="T19" s="514"/>
      <c r="U19" s="533"/>
      <c r="V19" s="161"/>
      <c r="W19" s="514"/>
      <c r="X19" s="136"/>
      <c r="Y19" s="161"/>
      <c r="Z19" s="265"/>
      <c r="AA19" s="136"/>
      <c r="AB19" s="161"/>
      <c r="AC19" s="265"/>
      <c r="AD19" s="136"/>
      <c r="AE19" s="161"/>
      <c r="AF19" s="185"/>
      <c r="AG19" s="150"/>
      <c r="AH19" s="161"/>
      <c r="AI19" s="335"/>
      <c r="AJ19" s="150"/>
      <c r="AK19" s="161"/>
      <c r="AL19" s="265"/>
      <c r="AM19" s="136"/>
      <c r="AN19" s="161"/>
      <c r="AO19" s="265"/>
      <c r="AP19" s="136"/>
      <c r="AQ19" s="161"/>
      <c r="AR19" s="265"/>
      <c r="AS19" s="136"/>
      <c r="AT19" s="161"/>
      <c r="AU19" s="161"/>
      <c r="AV19" s="161"/>
      <c r="AW19" s="161"/>
      <c r="AX19" s="265"/>
      <c r="AY19" s="136"/>
      <c r="AZ19" s="161"/>
      <c r="BA19" s="265"/>
      <c r="BB19" s="136"/>
      <c r="BC19" s="161"/>
      <c r="BD19" s="265"/>
      <c r="BE19" s="136"/>
      <c r="BF19" s="161"/>
      <c r="BG19" s="265"/>
      <c r="BH19" s="136"/>
      <c r="BI19" s="161"/>
      <c r="BJ19" s="265"/>
      <c r="BK19" s="136"/>
      <c r="BL19" s="161"/>
      <c r="BM19" s="265"/>
      <c r="BN19" s="136"/>
      <c r="BO19" s="161"/>
      <c r="BP19" s="265"/>
      <c r="BQ19" s="502"/>
      <c r="BR19" s="68"/>
    </row>
    <row r="20" spans="1:101" ht="65.25" customHeight="1">
      <c r="A20" s="715" t="s">
        <v>97</v>
      </c>
      <c r="B20" s="301" t="s">
        <v>98</v>
      </c>
      <c r="C20" s="174"/>
      <c r="D20" s="103"/>
      <c r="E20" s="146"/>
      <c r="F20" s="633"/>
      <c r="G20" s="632"/>
      <c r="H20" s="289"/>
      <c r="I20" s="633"/>
      <c r="J20" s="632"/>
      <c r="K20" s="289"/>
      <c r="L20" s="633">
        <v>3</v>
      </c>
      <c r="M20" s="632" t="s">
        <v>74</v>
      </c>
      <c r="N20" s="289"/>
      <c r="O20" s="633">
        <v>3</v>
      </c>
      <c r="P20" s="632" t="s">
        <v>74</v>
      </c>
      <c r="Q20" s="289"/>
      <c r="R20" s="633">
        <v>3</v>
      </c>
      <c r="S20" s="632" t="s">
        <v>74</v>
      </c>
      <c r="T20" s="433"/>
      <c r="U20" s="720"/>
      <c r="V20" s="632"/>
      <c r="W20" s="433"/>
      <c r="X20" s="633">
        <v>3</v>
      </c>
      <c r="Y20" s="632" t="s">
        <v>74</v>
      </c>
      <c r="Z20" s="289"/>
      <c r="AA20" s="633">
        <v>5</v>
      </c>
      <c r="AB20" s="632" t="s">
        <v>74</v>
      </c>
      <c r="AC20" s="289"/>
      <c r="AD20" s="633"/>
      <c r="AE20" s="632"/>
      <c r="AF20" s="108"/>
      <c r="AG20" s="39">
        <v>5</v>
      </c>
      <c r="AH20" s="632" t="s">
        <v>74</v>
      </c>
      <c r="AI20" s="190"/>
      <c r="AJ20" s="703">
        <v>5</v>
      </c>
      <c r="AK20" s="632" t="s">
        <v>74</v>
      </c>
      <c r="AL20" s="289"/>
      <c r="AM20" s="633">
        <v>1</v>
      </c>
      <c r="AN20" s="632" t="s">
        <v>73</v>
      </c>
      <c r="AO20" s="289"/>
      <c r="AP20" s="633"/>
      <c r="AQ20" s="632"/>
      <c r="AR20" s="289"/>
      <c r="AS20" s="633">
        <v>5</v>
      </c>
      <c r="AT20" s="632" t="s">
        <v>74</v>
      </c>
      <c r="AU20" s="632"/>
      <c r="AV20" s="632">
        <v>5</v>
      </c>
      <c r="AW20" s="632" t="s">
        <v>74</v>
      </c>
      <c r="AX20" s="289"/>
      <c r="AY20" s="633"/>
      <c r="AZ20" s="632"/>
      <c r="BA20" s="289"/>
      <c r="BB20" s="633">
        <v>5</v>
      </c>
      <c r="BC20" s="632" t="s">
        <v>99</v>
      </c>
      <c r="BD20" s="289"/>
      <c r="BE20" s="633">
        <v>3</v>
      </c>
      <c r="BF20" s="632" t="s">
        <v>73</v>
      </c>
      <c r="BG20" s="289"/>
      <c r="BH20" s="633">
        <v>5</v>
      </c>
      <c r="BI20" s="632" t="s">
        <v>74</v>
      </c>
      <c r="BJ20" s="289"/>
      <c r="BK20" s="633"/>
      <c r="BL20" s="632"/>
      <c r="BM20" s="289"/>
      <c r="BN20" s="633">
        <v>5</v>
      </c>
      <c r="BO20" s="632" t="s">
        <v>74</v>
      </c>
      <c r="BP20" s="289"/>
      <c r="BQ20" s="502"/>
      <c r="BR20" s="68"/>
    </row>
    <row r="21" spans="1:101" ht="65.25" customHeight="1">
      <c r="A21" s="715" t="s">
        <v>100</v>
      </c>
      <c r="B21" s="301" t="s">
        <v>101</v>
      </c>
      <c r="C21" s="174">
        <v>4</v>
      </c>
      <c r="D21" s="103" t="s">
        <v>74</v>
      </c>
      <c r="E21" s="146"/>
      <c r="F21" s="633"/>
      <c r="G21" s="632"/>
      <c r="H21" s="289"/>
      <c r="I21" s="633">
        <v>5</v>
      </c>
      <c r="J21" s="632" t="s">
        <v>74</v>
      </c>
      <c r="K21" s="289"/>
      <c r="L21" s="633">
        <v>3</v>
      </c>
      <c r="M21" s="632" t="s">
        <v>73</v>
      </c>
      <c r="N21" s="289"/>
      <c r="O21" s="633">
        <v>3</v>
      </c>
      <c r="P21" s="632" t="s">
        <v>73</v>
      </c>
      <c r="Q21" s="289"/>
      <c r="R21" s="633">
        <v>3</v>
      </c>
      <c r="S21" s="632" t="s">
        <v>73</v>
      </c>
      <c r="T21" s="433"/>
      <c r="U21" s="720"/>
      <c r="V21" s="632"/>
      <c r="W21" s="433"/>
      <c r="X21" s="633">
        <v>3</v>
      </c>
      <c r="Y21" s="632" t="s">
        <v>74</v>
      </c>
      <c r="Z21" s="289"/>
      <c r="AA21" s="633">
        <v>3</v>
      </c>
      <c r="AB21" s="632" t="s">
        <v>74</v>
      </c>
      <c r="AC21" s="289"/>
      <c r="AD21" s="633"/>
      <c r="AE21" s="632"/>
      <c r="AF21" s="108"/>
      <c r="AG21" s="39">
        <v>5</v>
      </c>
      <c r="AH21" s="632" t="s">
        <v>74</v>
      </c>
      <c r="AI21" s="190"/>
      <c r="AJ21" s="703">
        <v>5</v>
      </c>
      <c r="AK21" s="632" t="s">
        <v>74</v>
      </c>
      <c r="AL21" s="289"/>
      <c r="AM21" s="633"/>
      <c r="AN21" s="632"/>
      <c r="AO21" s="289"/>
      <c r="AP21" s="633"/>
      <c r="AQ21" s="632"/>
      <c r="AR21" s="289"/>
      <c r="AS21" s="633">
        <v>3</v>
      </c>
      <c r="AT21" s="632" t="s">
        <v>74</v>
      </c>
      <c r="AU21" s="632"/>
      <c r="AV21" s="632">
        <v>2</v>
      </c>
      <c r="AW21" s="632" t="s">
        <v>73</v>
      </c>
      <c r="AX21" s="289"/>
      <c r="AY21" s="633"/>
      <c r="AZ21" s="632"/>
      <c r="BA21" s="289"/>
      <c r="BB21" s="633">
        <v>5</v>
      </c>
      <c r="BC21" s="632" t="s">
        <v>74</v>
      </c>
      <c r="BD21" s="289"/>
      <c r="BE21" s="633"/>
      <c r="BF21" s="632"/>
      <c r="BG21" s="289"/>
      <c r="BH21" s="633">
        <v>5</v>
      </c>
      <c r="BI21" s="632" t="s">
        <v>74</v>
      </c>
      <c r="BJ21" s="289"/>
      <c r="BK21" s="633"/>
      <c r="BL21" s="632"/>
      <c r="BM21" s="289"/>
      <c r="BN21" s="633">
        <v>5</v>
      </c>
      <c r="BO21" s="632" t="s">
        <v>74</v>
      </c>
      <c r="BP21" s="289"/>
      <c r="BQ21" s="502"/>
      <c r="BR21" s="68"/>
    </row>
    <row r="22" spans="1:101" ht="65.25" customHeight="1">
      <c r="A22" s="715" t="s">
        <v>102</v>
      </c>
      <c r="B22" s="672" t="s">
        <v>103</v>
      </c>
      <c r="C22" s="174"/>
      <c r="D22" s="103"/>
      <c r="E22" s="146"/>
      <c r="F22" s="633"/>
      <c r="G22" s="632"/>
      <c r="H22" s="289"/>
      <c r="I22" s="633">
        <v>2</v>
      </c>
      <c r="J22" s="632" t="s">
        <v>73</v>
      </c>
      <c r="K22" s="289"/>
      <c r="L22" s="633"/>
      <c r="M22" s="632"/>
      <c r="N22" s="289"/>
      <c r="O22" s="633">
        <v>3</v>
      </c>
      <c r="P22" s="632" t="s">
        <v>74</v>
      </c>
      <c r="Q22" s="289"/>
      <c r="R22" s="633">
        <v>3</v>
      </c>
      <c r="S22" s="632" t="s">
        <v>74</v>
      </c>
      <c r="T22" s="433"/>
      <c r="U22" s="720"/>
      <c r="V22" s="632"/>
      <c r="W22" s="433"/>
      <c r="X22" s="633">
        <v>1</v>
      </c>
      <c r="Y22" s="632" t="s">
        <v>73</v>
      </c>
      <c r="Z22" s="289"/>
      <c r="AA22" s="633">
        <v>5</v>
      </c>
      <c r="AB22" s="632" t="s">
        <v>74</v>
      </c>
      <c r="AC22" s="289"/>
      <c r="AD22" s="633"/>
      <c r="AE22" s="632"/>
      <c r="AF22" s="108"/>
      <c r="AG22" s="39">
        <v>5</v>
      </c>
      <c r="AH22" s="632" t="s">
        <v>74</v>
      </c>
      <c r="AI22" s="190"/>
      <c r="AJ22" s="703">
        <v>5</v>
      </c>
      <c r="AK22" s="632" t="s">
        <v>74</v>
      </c>
      <c r="AL22" s="289"/>
      <c r="AM22" s="633">
        <v>1</v>
      </c>
      <c r="AN22" s="632" t="s">
        <v>73</v>
      </c>
      <c r="AO22" s="289"/>
      <c r="AP22" s="633"/>
      <c r="AQ22" s="632"/>
      <c r="AR22" s="289"/>
      <c r="AS22" s="633">
        <v>3</v>
      </c>
      <c r="AT22" s="632" t="s">
        <v>74</v>
      </c>
      <c r="AU22" s="632"/>
      <c r="AV22" s="632">
        <v>5</v>
      </c>
      <c r="AW22" s="632" t="s">
        <v>74</v>
      </c>
      <c r="AX22" s="289"/>
      <c r="AY22" s="633"/>
      <c r="AZ22" s="632"/>
      <c r="BA22" s="289"/>
      <c r="BB22" s="633">
        <v>5</v>
      </c>
      <c r="BC22" s="632" t="s">
        <v>73</v>
      </c>
      <c r="BD22" s="289"/>
      <c r="BE22" s="633"/>
      <c r="BF22" s="632"/>
      <c r="BG22" s="289"/>
      <c r="BH22" s="633">
        <v>3</v>
      </c>
      <c r="BI22" s="632" t="s">
        <v>73</v>
      </c>
      <c r="BJ22" s="289"/>
      <c r="BK22" s="633">
        <v>3</v>
      </c>
      <c r="BL22" s="632" t="s">
        <v>73</v>
      </c>
      <c r="BM22" s="289"/>
      <c r="BN22" s="633">
        <v>3</v>
      </c>
      <c r="BO22" s="632" t="s">
        <v>73</v>
      </c>
      <c r="BP22" s="289"/>
      <c r="BQ22" s="502"/>
      <c r="BR22" s="68"/>
    </row>
    <row r="23" spans="1:101" ht="65.25" customHeight="1">
      <c r="A23" s="715" t="s">
        <v>104</v>
      </c>
      <c r="B23" s="672" t="s">
        <v>105</v>
      </c>
      <c r="C23" s="174"/>
      <c r="D23" s="103"/>
      <c r="E23" s="146"/>
      <c r="F23" s="633"/>
      <c r="G23" s="632"/>
      <c r="H23" s="289"/>
      <c r="I23" s="633">
        <v>1</v>
      </c>
      <c r="J23" s="632" t="s">
        <v>73</v>
      </c>
      <c r="K23" s="289"/>
      <c r="L23" s="633"/>
      <c r="M23" s="632"/>
      <c r="N23" s="289"/>
      <c r="O23" s="633"/>
      <c r="P23" s="632"/>
      <c r="Q23" s="289"/>
      <c r="R23" s="633">
        <v>2</v>
      </c>
      <c r="S23" s="632" t="s">
        <v>73</v>
      </c>
      <c r="T23" s="433"/>
      <c r="U23" s="720"/>
      <c r="V23" s="632"/>
      <c r="W23" s="433"/>
      <c r="X23" s="633">
        <v>3</v>
      </c>
      <c r="Y23" s="632" t="s">
        <v>74</v>
      </c>
      <c r="Z23" s="289"/>
      <c r="AA23" s="633">
        <v>5</v>
      </c>
      <c r="AB23" s="632" t="s">
        <v>74</v>
      </c>
      <c r="AC23" s="289"/>
      <c r="AD23" s="633"/>
      <c r="AE23" s="632"/>
      <c r="AF23" s="108"/>
      <c r="AG23" s="39">
        <v>5</v>
      </c>
      <c r="AH23" s="632" t="s">
        <v>74</v>
      </c>
      <c r="AI23" s="190"/>
      <c r="AJ23" s="703">
        <v>5</v>
      </c>
      <c r="AK23" s="632" t="s">
        <v>74</v>
      </c>
      <c r="AL23" s="289"/>
      <c r="AM23" s="633">
        <v>1</v>
      </c>
      <c r="AN23" s="632" t="s">
        <v>73</v>
      </c>
      <c r="AO23" s="289"/>
      <c r="AP23" s="633"/>
      <c r="AQ23" s="632"/>
      <c r="AR23" s="289"/>
      <c r="AS23" s="633">
        <v>1</v>
      </c>
      <c r="AT23" s="632" t="s">
        <v>73</v>
      </c>
      <c r="AU23" s="632"/>
      <c r="AV23" s="632">
        <v>2</v>
      </c>
      <c r="AW23" s="632" t="s">
        <v>73</v>
      </c>
      <c r="AX23" s="289"/>
      <c r="AY23" s="633"/>
      <c r="AZ23" s="632"/>
      <c r="BA23" s="289"/>
      <c r="BB23" s="552">
        <v>5</v>
      </c>
      <c r="BC23" s="552" t="s">
        <v>74</v>
      </c>
      <c r="BD23" s="552"/>
      <c r="BE23" s="633"/>
      <c r="BF23" s="632"/>
      <c r="BG23" s="289"/>
      <c r="BH23" s="633">
        <v>5</v>
      </c>
      <c r="BI23" s="632" t="s">
        <v>74</v>
      </c>
      <c r="BJ23" s="289"/>
      <c r="BK23" s="633"/>
      <c r="BL23" s="632"/>
      <c r="BM23" s="289"/>
      <c r="BN23" s="633">
        <v>5</v>
      </c>
      <c r="BO23" s="632" t="s">
        <v>74</v>
      </c>
      <c r="BP23" s="289"/>
      <c r="BQ23" s="502"/>
      <c r="BR23" s="68"/>
    </row>
    <row r="24" spans="1:101" ht="65.25" customHeight="1">
      <c r="A24" s="715" t="s">
        <v>106</v>
      </c>
      <c r="B24" s="672" t="s">
        <v>107</v>
      </c>
      <c r="C24" s="174"/>
      <c r="D24" s="103"/>
      <c r="E24" s="146"/>
      <c r="F24" s="633"/>
      <c r="G24" s="632"/>
      <c r="H24" s="289"/>
      <c r="I24" s="633">
        <v>1</v>
      </c>
      <c r="J24" s="632" t="s">
        <v>73</v>
      </c>
      <c r="K24" s="289"/>
      <c r="L24" s="633"/>
      <c r="M24" s="632"/>
      <c r="N24" s="289"/>
      <c r="O24" s="633"/>
      <c r="P24" s="632"/>
      <c r="Q24" s="289"/>
      <c r="R24" s="633"/>
      <c r="S24" s="632"/>
      <c r="T24" s="433"/>
      <c r="U24" s="720"/>
      <c r="V24" s="632"/>
      <c r="W24" s="433"/>
      <c r="X24" s="633">
        <v>1</v>
      </c>
      <c r="Y24" s="632" t="s">
        <v>73</v>
      </c>
      <c r="Z24" s="289"/>
      <c r="AA24" s="633">
        <v>4</v>
      </c>
      <c r="AB24" s="632" t="s">
        <v>74</v>
      </c>
      <c r="AC24" s="289"/>
      <c r="AD24" s="633"/>
      <c r="AE24" s="632"/>
      <c r="AF24" s="108"/>
      <c r="AG24" s="39">
        <v>5</v>
      </c>
      <c r="AH24" s="632" t="s">
        <v>74</v>
      </c>
      <c r="AI24" s="190"/>
      <c r="AJ24" s="703">
        <v>3</v>
      </c>
      <c r="AK24" s="632" t="s">
        <v>73</v>
      </c>
      <c r="AL24" s="289"/>
      <c r="AM24" s="633">
        <v>3</v>
      </c>
      <c r="AN24" s="632" t="s">
        <v>74</v>
      </c>
      <c r="AO24" s="289"/>
      <c r="AP24" s="633"/>
      <c r="AQ24" s="632"/>
      <c r="AR24" s="289"/>
      <c r="AS24" s="633">
        <v>3</v>
      </c>
      <c r="AT24" s="632" t="s">
        <v>74</v>
      </c>
      <c r="AU24" s="632"/>
      <c r="AV24" s="632">
        <v>2</v>
      </c>
      <c r="AW24" s="632" t="s">
        <v>74</v>
      </c>
      <c r="AX24" s="289"/>
      <c r="AY24" s="633"/>
      <c r="AZ24" s="632"/>
      <c r="BA24" s="289"/>
      <c r="BB24" s="633">
        <v>5</v>
      </c>
      <c r="BC24" s="632" t="s">
        <v>73</v>
      </c>
      <c r="BD24" s="289"/>
      <c r="BE24" s="633">
        <v>3</v>
      </c>
      <c r="BF24" s="632" t="s">
        <v>74</v>
      </c>
      <c r="BG24" s="289"/>
      <c r="BH24" s="633">
        <v>3</v>
      </c>
      <c r="BI24" s="632" t="s">
        <v>73</v>
      </c>
      <c r="BJ24" s="289"/>
      <c r="BK24" s="633"/>
      <c r="BL24" s="632"/>
      <c r="BM24" s="289"/>
      <c r="BN24" s="633">
        <v>3</v>
      </c>
      <c r="BO24" s="632" t="s">
        <v>73</v>
      </c>
      <c r="BP24" s="289"/>
      <c r="BQ24" s="502"/>
      <c r="BR24" s="68"/>
    </row>
    <row r="25" spans="1:101" ht="65.25" customHeight="1">
      <c r="A25" s="715" t="s">
        <v>108</v>
      </c>
      <c r="B25" s="672" t="s">
        <v>109</v>
      </c>
      <c r="C25" s="174"/>
      <c r="D25" s="103"/>
      <c r="E25" s="146"/>
      <c r="F25" s="633"/>
      <c r="G25" s="632"/>
      <c r="H25" s="289"/>
      <c r="I25" s="633">
        <v>3</v>
      </c>
      <c r="J25" s="632" t="s">
        <v>74</v>
      </c>
      <c r="K25" s="289"/>
      <c r="L25" s="633">
        <v>3</v>
      </c>
      <c r="M25" s="632" t="s">
        <v>73</v>
      </c>
      <c r="N25" s="289"/>
      <c r="O25" s="633"/>
      <c r="P25" s="632"/>
      <c r="Q25" s="289"/>
      <c r="R25" s="633"/>
      <c r="S25" s="632"/>
      <c r="T25" s="433"/>
      <c r="U25" s="720">
        <v>3</v>
      </c>
      <c r="V25" s="632" t="s">
        <v>74</v>
      </c>
      <c r="W25" s="433"/>
      <c r="X25" s="633">
        <v>1</v>
      </c>
      <c r="Y25" s="632" t="s">
        <v>73</v>
      </c>
      <c r="Z25" s="289"/>
      <c r="AA25" s="633">
        <v>4</v>
      </c>
      <c r="AB25" s="632" t="s">
        <v>74</v>
      </c>
      <c r="AC25" s="289"/>
      <c r="AD25" s="633"/>
      <c r="AE25" s="632"/>
      <c r="AF25" s="108"/>
      <c r="AG25" s="39">
        <v>5</v>
      </c>
      <c r="AH25" s="632" t="s">
        <v>74</v>
      </c>
      <c r="AI25" s="190"/>
      <c r="AJ25" s="703">
        <v>5</v>
      </c>
      <c r="AK25" s="632" t="s">
        <v>74</v>
      </c>
      <c r="AL25" s="289"/>
      <c r="AM25" s="633">
        <v>1</v>
      </c>
      <c r="AN25" s="632" t="s">
        <v>73</v>
      </c>
      <c r="AO25" s="289"/>
      <c r="AP25" s="633"/>
      <c r="AQ25" s="632"/>
      <c r="AR25" s="289"/>
      <c r="AS25" s="633">
        <v>1</v>
      </c>
      <c r="AT25" s="632" t="s">
        <v>73</v>
      </c>
      <c r="AU25" s="632"/>
      <c r="AV25" s="632">
        <v>2</v>
      </c>
      <c r="AW25" s="632" t="s">
        <v>73</v>
      </c>
      <c r="AX25" s="289"/>
      <c r="AY25" s="633"/>
      <c r="AZ25" s="632"/>
      <c r="BA25" s="289"/>
      <c r="BB25" s="633">
        <v>5</v>
      </c>
      <c r="BC25" s="632" t="s">
        <v>74</v>
      </c>
      <c r="BD25" s="289"/>
      <c r="BE25" s="633"/>
      <c r="BF25" s="632"/>
      <c r="BG25" s="289"/>
      <c r="BH25" s="633">
        <v>5</v>
      </c>
      <c r="BI25" s="632" t="s">
        <v>74</v>
      </c>
      <c r="BJ25" s="289"/>
      <c r="BK25" s="633"/>
      <c r="BL25" s="632"/>
      <c r="BM25" s="289"/>
      <c r="BN25" s="633">
        <v>5</v>
      </c>
      <c r="BO25" s="632" t="s">
        <v>74</v>
      </c>
      <c r="BP25" s="289"/>
      <c r="BQ25" s="502"/>
      <c r="BR25" s="68"/>
    </row>
    <row r="26" spans="1:101" ht="29.25" customHeight="1">
      <c r="A26" s="307"/>
      <c r="B26" s="43" t="s">
        <v>110</v>
      </c>
      <c r="C26" s="199"/>
      <c r="D26" s="344"/>
      <c r="E26" s="253"/>
      <c r="F26" s="136"/>
      <c r="G26" s="161"/>
      <c r="H26" s="265"/>
      <c r="I26" s="136"/>
      <c r="J26" s="161"/>
      <c r="K26" s="265"/>
      <c r="L26" s="136"/>
      <c r="M26" s="161"/>
      <c r="N26" s="265"/>
      <c r="O26" s="136"/>
      <c r="P26" s="161"/>
      <c r="Q26" s="265"/>
      <c r="R26" s="136"/>
      <c r="S26" s="161"/>
      <c r="T26" s="514"/>
      <c r="U26" s="533"/>
      <c r="V26" s="161"/>
      <c r="W26" s="514"/>
      <c r="X26" s="136"/>
      <c r="Y26" s="161"/>
      <c r="Z26" s="265"/>
      <c r="AA26" s="136"/>
      <c r="AB26" s="161"/>
      <c r="AC26" s="265"/>
      <c r="AD26" s="136"/>
      <c r="AE26" s="161"/>
      <c r="AF26" s="185"/>
      <c r="AG26" s="150"/>
      <c r="AH26" s="161"/>
      <c r="AI26" s="335"/>
      <c r="AJ26" s="150"/>
      <c r="AK26" s="161"/>
      <c r="AL26" s="265"/>
      <c r="AM26" s="136"/>
      <c r="AN26" s="161"/>
      <c r="AO26" s="265"/>
      <c r="AP26" s="136"/>
      <c r="AQ26" s="161"/>
      <c r="AR26" s="265"/>
      <c r="AS26" s="136"/>
      <c r="AT26" s="161"/>
      <c r="AU26" s="161"/>
      <c r="AV26" s="161"/>
      <c r="AW26" s="161"/>
      <c r="AX26" s="265"/>
      <c r="AY26" s="136"/>
      <c r="AZ26" s="161"/>
      <c r="BA26" s="265"/>
      <c r="BB26" s="136"/>
      <c r="BC26" s="161"/>
      <c r="BD26" s="265"/>
      <c r="BE26" s="136"/>
      <c r="BF26" s="161"/>
      <c r="BG26" s="265"/>
      <c r="BH26" s="136"/>
      <c r="BI26" s="161"/>
      <c r="BJ26" s="265"/>
      <c r="BK26" s="136"/>
      <c r="BL26" s="161"/>
      <c r="BM26" s="265"/>
      <c r="BN26" s="136"/>
      <c r="BO26" s="161"/>
      <c r="BP26" s="265"/>
      <c r="BQ26" s="502"/>
      <c r="BR26" s="68"/>
    </row>
    <row r="27" spans="1:101" ht="65.25" customHeight="1">
      <c r="A27" s="715" t="s">
        <v>111</v>
      </c>
      <c r="B27" s="96" t="s">
        <v>112</v>
      </c>
      <c r="C27" s="174"/>
      <c r="D27" s="103"/>
      <c r="E27" s="146"/>
      <c r="F27" s="633"/>
      <c r="G27" s="632"/>
      <c r="H27" s="289"/>
      <c r="I27" s="633">
        <v>3</v>
      </c>
      <c r="J27" s="632" t="s">
        <v>74</v>
      </c>
      <c r="K27" s="289"/>
      <c r="L27" s="633">
        <v>1</v>
      </c>
      <c r="M27" s="632" t="s">
        <v>73</v>
      </c>
      <c r="N27" s="289"/>
      <c r="O27" s="633"/>
      <c r="P27" s="632"/>
      <c r="Q27" s="289"/>
      <c r="R27" s="633"/>
      <c r="S27" s="632"/>
      <c r="T27" s="433"/>
      <c r="U27" s="720"/>
      <c r="V27" s="632"/>
      <c r="W27" s="433"/>
      <c r="X27" s="633">
        <v>1</v>
      </c>
      <c r="Y27" s="632" t="s">
        <v>73</v>
      </c>
      <c r="Z27" s="289"/>
      <c r="AA27" s="633">
        <v>2</v>
      </c>
      <c r="AB27" s="632" t="s">
        <v>73</v>
      </c>
      <c r="AC27" s="289"/>
      <c r="AD27" s="633"/>
      <c r="AE27" s="632"/>
      <c r="AF27" s="108"/>
      <c r="AG27" s="39">
        <v>5</v>
      </c>
      <c r="AH27" s="632" t="s">
        <v>74</v>
      </c>
      <c r="AI27" s="190"/>
      <c r="AJ27" s="703">
        <v>3</v>
      </c>
      <c r="AK27" s="632" t="s">
        <v>74</v>
      </c>
      <c r="AL27" s="289"/>
      <c r="AM27" s="633">
        <v>1</v>
      </c>
      <c r="AN27" s="632" t="s">
        <v>73</v>
      </c>
      <c r="AO27" s="289"/>
      <c r="AP27" s="633"/>
      <c r="AQ27" s="632"/>
      <c r="AR27" s="289"/>
      <c r="AS27" s="633">
        <v>3</v>
      </c>
      <c r="AT27" s="632" t="s">
        <v>74</v>
      </c>
      <c r="AU27" s="632"/>
      <c r="AV27" s="632">
        <v>3</v>
      </c>
      <c r="AW27" s="632" t="s">
        <v>73</v>
      </c>
      <c r="AX27" s="289"/>
      <c r="AY27" s="633"/>
      <c r="AZ27" s="632"/>
      <c r="BA27" s="289"/>
      <c r="BB27" s="633">
        <v>4</v>
      </c>
      <c r="BC27" s="632" t="s">
        <v>73</v>
      </c>
      <c r="BD27" s="289"/>
      <c r="BE27" s="633"/>
      <c r="BF27" s="632"/>
      <c r="BG27" s="289"/>
      <c r="BH27" s="633">
        <v>3</v>
      </c>
      <c r="BI27" s="632" t="s">
        <v>73</v>
      </c>
      <c r="BJ27" s="289"/>
      <c r="BK27" s="633"/>
      <c r="BL27" s="632"/>
      <c r="BM27" s="289"/>
      <c r="BN27" s="633">
        <v>3</v>
      </c>
      <c r="BO27" s="632" t="s">
        <v>73</v>
      </c>
      <c r="BP27" s="289"/>
      <c r="BQ27" s="502"/>
      <c r="BR27" s="68"/>
    </row>
    <row r="28" spans="1:101" ht="65.25" customHeight="1">
      <c r="A28" s="715" t="s">
        <v>113</v>
      </c>
      <c r="B28" s="301" t="s">
        <v>114</v>
      </c>
      <c r="C28" s="174"/>
      <c r="D28" s="103"/>
      <c r="E28" s="146"/>
      <c r="F28" s="633"/>
      <c r="G28" s="632"/>
      <c r="H28" s="289"/>
      <c r="I28" s="633">
        <v>1</v>
      </c>
      <c r="J28" s="632" t="s">
        <v>73</v>
      </c>
      <c r="K28" s="289"/>
      <c r="L28" s="633">
        <v>3</v>
      </c>
      <c r="M28" s="632" t="s">
        <v>73</v>
      </c>
      <c r="N28" s="289"/>
      <c r="O28" s="633"/>
      <c r="P28" s="632"/>
      <c r="Q28" s="289"/>
      <c r="R28" s="633">
        <v>2</v>
      </c>
      <c r="S28" s="632" t="s">
        <v>73</v>
      </c>
      <c r="T28" s="433"/>
      <c r="U28" s="720"/>
      <c r="V28" s="632"/>
      <c r="W28" s="433"/>
      <c r="X28" s="633">
        <v>1</v>
      </c>
      <c r="Y28" s="632" t="s">
        <v>73</v>
      </c>
      <c r="Z28" s="289"/>
      <c r="AA28" s="633">
        <v>3</v>
      </c>
      <c r="AB28" s="632" t="s">
        <v>73</v>
      </c>
      <c r="AC28" s="289"/>
      <c r="AD28" s="633"/>
      <c r="AE28" s="632"/>
      <c r="AF28" s="108"/>
      <c r="AG28" s="39">
        <v>5</v>
      </c>
      <c r="AH28" s="632" t="s">
        <v>74</v>
      </c>
      <c r="AI28" s="190"/>
      <c r="AJ28" s="703">
        <v>1</v>
      </c>
      <c r="AK28" s="632" t="s">
        <v>73</v>
      </c>
      <c r="AL28" s="289"/>
      <c r="AM28" s="633"/>
      <c r="AN28" s="632"/>
      <c r="AO28" s="289"/>
      <c r="AP28" s="633"/>
      <c r="AQ28" s="632"/>
      <c r="AR28" s="289"/>
      <c r="AS28" s="633">
        <v>1</v>
      </c>
      <c r="AT28" s="632" t="s">
        <v>73</v>
      </c>
      <c r="AU28" s="632"/>
      <c r="AV28" s="632">
        <v>2</v>
      </c>
      <c r="AW28" s="632" t="s">
        <v>74</v>
      </c>
      <c r="AX28" s="289"/>
      <c r="AY28" s="633"/>
      <c r="AZ28" s="632"/>
      <c r="BA28" s="289"/>
      <c r="BB28" s="633">
        <v>1</v>
      </c>
      <c r="BC28" s="632" t="s">
        <v>73</v>
      </c>
      <c r="BD28" s="289"/>
      <c r="BE28" s="633"/>
      <c r="BF28" s="632"/>
      <c r="BG28" s="289"/>
      <c r="BH28" s="633"/>
      <c r="BI28" s="632"/>
      <c r="BJ28" s="289"/>
      <c r="BK28" s="633"/>
      <c r="BL28" s="632"/>
      <c r="BM28" s="289"/>
      <c r="BN28" s="633"/>
      <c r="BO28" s="632"/>
      <c r="BP28" s="289"/>
      <c r="BQ28" s="502"/>
      <c r="BR28" s="68"/>
    </row>
    <row r="29" spans="1:101" ht="65.25" customHeight="1">
      <c r="A29" s="715" t="s">
        <v>115</v>
      </c>
      <c r="B29" s="672" t="s">
        <v>116</v>
      </c>
      <c r="C29" s="174"/>
      <c r="D29" s="103"/>
      <c r="E29" s="146"/>
      <c r="F29" s="633"/>
      <c r="G29" s="632"/>
      <c r="H29" s="289"/>
      <c r="I29" s="633"/>
      <c r="J29" s="632"/>
      <c r="K29" s="289"/>
      <c r="L29" s="633">
        <v>5</v>
      </c>
      <c r="M29" s="632" t="s">
        <v>74</v>
      </c>
      <c r="N29" s="289"/>
      <c r="O29" s="633"/>
      <c r="P29" s="632"/>
      <c r="Q29" s="289"/>
      <c r="R29" s="633"/>
      <c r="S29" s="632"/>
      <c r="T29" s="433"/>
      <c r="U29" s="720"/>
      <c r="V29" s="632"/>
      <c r="W29" s="433"/>
      <c r="X29" s="633">
        <v>1</v>
      </c>
      <c r="Y29" s="632" t="s">
        <v>73</v>
      </c>
      <c r="Z29" s="289"/>
      <c r="AA29" s="633">
        <v>5</v>
      </c>
      <c r="AB29" s="632" t="s">
        <v>74</v>
      </c>
      <c r="AC29" s="289"/>
      <c r="AD29" s="633"/>
      <c r="AE29" s="632"/>
      <c r="AF29" s="108"/>
      <c r="AG29" s="39">
        <v>5</v>
      </c>
      <c r="AH29" s="632" t="s">
        <v>74</v>
      </c>
      <c r="AI29" s="190"/>
      <c r="AJ29" s="703">
        <v>5</v>
      </c>
      <c r="AK29" s="632" t="s">
        <v>74</v>
      </c>
      <c r="AL29" s="289"/>
      <c r="AM29" s="633">
        <v>5</v>
      </c>
      <c r="AN29" s="632" t="s">
        <v>74</v>
      </c>
      <c r="AO29" s="289"/>
      <c r="AP29" s="633"/>
      <c r="AQ29" s="632"/>
      <c r="AR29" s="289"/>
      <c r="AS29" s="633">
        <v>5</v>
      </c>
      <c r="AT29" s="632" t="s">
        <v>74</v>
      </c>
      <c r="AU29" s="632"/>
      <c r="AV29" s="632">
        <v>5</v>
      </c>
      <c r="AW29" s="632" t="s">
        <v>74</v>
      </c>
      <c r="AX29" s="289"/>
      <c r="AY29" s="633"/>
      <c r="AZ29" s="632"/>
      <c r="BA29" s="289"/>
      <c r="BB29" s="633">
        <v>5</v>
      </c>
      <c r="BC29" s="632" t="s">
        <v>74</v>
      </c>
      <c r="BD29" s="289"/>
      <c r="BE29" s="633"/>
      <c r="BF29" s="632"/>
      <c r="BG29" s="289"/>
      <c r="BH29" s="633">
        <v>5</v>
      </c>
      <c r="BI29" s="632" t="s">
        <v>74</v>
      </c>
      <c r="BJ29" s="289"/>
      <c r="BK29" s="633"/>
      <c r="BL29" s="632"/>
      <c r="BM29" s="289"/>
      <c r="BN29" s="633">
        <v>5</v>
      </c>
      <c r="BO29" s="632" t="s">
        <v>74</v>
      </c>
      <c r="BP29" s="289"/>
      <c r="BQ29" s="502"/>
      <c r="BR29" s="68"/>
    </row>
    <row r="30" spans="1:101" ht="65.25" customHeight="1">
      <c r="A30" s="715" t="s">
        <v>117</v>
      </c>
      <c r="B30" s="301" t="s">
        <v>118</v>
      </c>
      <c r="C30" s="174"/>
      <c r="D30" s="103"/>
      <c r="E30" s="146"/>
      <c r="F30" s="633"/>
      <c r="G30" s="632"/>
      <c r="H30" s="289"/>
      <c r="I30" s="633"/>
      <c r="J30" s="632"/>
      <c r="K30" s="289"/>
      <c r="L30" s="633"/>
      <c r="M30" s="632"/>
      <c r="N30" s="289"/>
      <c r="O30" s="633"/>
      <c r="P30" s="632"/>
      <c r="Q30" s="289"/>
      <c r="R30" s="633"/>
      <c r="S30" s="632"/>
      <c r="T30" s="433"/>
      <c r="U30" s="720"/>
      <c r="V30" s="632"/>
      <c r="W30" s="433"/>
      <c r="X30" s="633">
        <v>1</v>
      </c>
      <c r="Y30" s="632" t="s">
        <v>73</v>
      </c>
      <c r="Z30" s="289"/>
      <c r="AA30" s="633"/>
      <c r="AB30" s="632"/>
      <c r="AC30" s="289"/>
      <c r="AD30" s="633"/>
      <c r="AE30" s="632"/>
      <c r="AF30" s="108"/>
      <c r="AG30" s="39">
        <v>5</v>
      </c>
      <c r="AH30" s="632" t="s">
        <v>74</v>
      </c>
      <c r="AI30" s="190"/>
      <c r="AJ30" s="703">
        <v>3</v>
      </c>
      <c r="AK30" s="632" t="s">
        <v>74</v>
      </c>
      <c r="AL30" s="289"/>
      <c r="AM30" s="633">
        <v>3</v>
      </c>
      <c r="AN30" s="632" t="s">
        <v>74</v>
      </c>
      <c r="AO30" s="289"/>
      <c r="AP30" s="633"/>
      <c r="AQ30" s="632"/>
      <c r="AR30" s="289"/>
      <c r="AS30" s="633">
        <v>3</v>
      </c>
      <c r="AT30" s="632" t="s">
        <v>74</v>
      </c>
      <c r="AU30" s="632"/>
      <c r="AV30" s="632">
        <v>1</v>
      </c>
      <c r="AW30" s="632" t="s">
        <v>73</v>
      </c>
      <c r="AX30" s="289"/>
      <c r="AY30" s="633"/>
      <c r="AZ30" s="632"/>
      <c r="BA30" s="289"/>
      <c r="BB30" s="633">
        <v>4</v>
      </c>
      <c r="BC30" s="632" t="s">
        <v>74</v>
      </c>
      <c r="BD30" s="289"/>
      <c r="BE30" s="633"/>
      <c r="BF30" s="632"/>
      <c r="BG30" s="289"/>
      <c r="BH30" s="633">
        <v>3</v>
      </c>
      <c r="BI30" s="632" t="s">
        <v>74</v>
      </c>
      <c r="BJ30" s="289"/>
      <c r="BK30" s="633"/>
      <c r="BL30" s="632"/>
      <c r="BM30" s="289"/>
      <c r="BN30" s="633">
        <v>3</v>
      </c>
      <c r="BO30" s="632" t="s">
        <v>74</v>
      </c>
      <c r="BP30" s="289"/>
      <c r="BQ30" s="502"/>
      <c r="BR30" s="68"/>
    </row>
    <row r="31" spans="1:101" ht="65.25" customHeight="1">
      <c r="A31" s="715" t="s">
        <v>119</v>
      </c>
      <c r="B31" s="301" t="s">
        <v>314</v>
      </c>
      <c r="C31" s="174"/>
      <c r="D31" s="103"/>
      <c r="E31" s="146"/>
      <c r="F31" s="633"/>
      <c r="G31" s="632"/>
      <c r="H31" s="289"/>
      <c r="I31" s="633"/>
      <c r="J31" s="632"/>
      <c r="K31" s="289"/>
      <c r="L31" s="633">
        <v>3</v>
      </c>
      <c r="M31" s="632" t="s">
        <v>74</v>
      </c>
      <c r="N31" s="289"/>
      <c r="O31" s="633"/>
      <c r="P31" s="632"/>
      <c r="Q31" s="289"/>
      <c r="R31" s="633">
        <v>3</v>
      </c>
      <c r="S31" s="632" t="s">
        <v>74</v>
      </c>
      <c r="T31" s="433"/>
      <c r="U31" s="720"/>
      <c r="V31" s="632"/>
      <c r="W31" s="433"/>
      <c r="X31" s="633">
        <v>1</v>
      </c>
      <c r="Y31" s="632" t="s">
        <v>73</v>
      </c>
      <c r="Z31" s="289"/>
      <c r="AA31" s="633">
        <v>4</v>
      </c>
      <c r="AB31" s="632" t="s">
        <v>73</v>
      </c>
      <c r="AC31" s="289"/>
      <c r="AD31" s="633"/>
      <c r="AE31" s="632"/>
      <c r="AF31" s="108"/>
      <c r="AG31" s="39">
        <v>3</v>
      </c>
      <c r="AH31" s="632" t="s">
        <v>73</v>
      </c>
      <c r="AI31" s="190"/>
      <c r="AJ31" s="703">
        <v>5</v>
      </c>
      <c r="AK31" s="632" t="s">
        <v>74</v>
      </c>
      <c r="AL31" s="289"/>
      <c r="AM31" s="633"/>
      <c r="AN31" s="632"/>
      <c r="AO31" s="289"/>
      <c r="AP31" s="633"/>
      <c r="AQ31" s="632"/>
      <c r="AR31" s="289"/>
      <c r="AS31" s="633">
        <v>1</v>
      </c>
      <c r="AT31" s="632" t="s">
        <v>74</v>
      </c>
      <c r="AU31" s="632"/>
      <c r="AV31" s="632">
        <v>4</v>
      </c>
      <c r="AW31" s="632" t="s">
        <v>74</v>
      </c>
      <c r="AX31" s="289"/>
      <c r="AY31" s="633"/>
      <c r="AZ31" s="632"/>
      <c r="BA31" s="289"/>
      <c r="BB31" s="633">
        <v>2</v>
      </c>
      <c r="BC31" s="632" t="s">
        <v>74</v>
      </c>
      <c r="BD31" s="289"/>
      <c r="BE31" s="633">
        <v>3</v>
      </c>
      <c r="BF31" s="632" t="s">
        <v>74</v>
      </c>
      <c r="BG31" s="289"/>
      <c r="BH31" s="633">
        <v>3</v>
      </c>
      <c r="BI31" s="632" t="s">
        <v>74</v>
      </c>
      <c r="BJ31" s="289"/>
      <c r="BK31" s="633"/>
      <c r="BL31" s="632"/>
      <c r="BM31" s="289"/>
      <c r="BN31" s="633">
        <v>3</v>
      </c>
      <c r="BO31" s="632" t="s">
        <v>74</v>
      </c>
      <c r="BP31" s="289"/>
      <c r="BQ31" s="502"/>
      <c r="BR31" s="68"/>
    </row>
    <row r="32" spans="1:101" ht="65.25" customHeight="1">
      <c r="A32" s="715" t="s">
        <v>121</v>
      </c>
      <c r="B32" s="301" t="s">
        <v>122</v>
      </c>
      <c r="C32" s="174"/>
      <c r="D32" s="103"/>
      <c r="E32" s="146"/>
      <c r="F32" s="633"/>
      <c r="G32" s="632"/>
      <c r="H32" s="289"/>
      <c r="I32" s="633"/>
      <c r="J32" s="632"/>
      <c r="K32" s="289"/>
      <c r="L32" s="633">
        <v>5</v>
      </c>
      <c r="M32" s="632" t="s">
        <v>74</v>
      </c>
      <c r="N32" s="289"/>
      <c r="O32" s="633"/>
      <c r="P32" s="632"/>
      <c r="Q32" s="289"/>
      <c r="R32" s="633"/>
      <c r="S32" s="632"/>
      <c r="T32" s="433"/>
      <c r="U32" s="720"/>
      <c r="V32" s="632"/>
      <c r="W32" s="433"/>
      <c r="X32" s="633"/>
      <c r="Y32" s="632"/>
      <c r="Z32" s="289"/>
      <c r="AA32" s="633">
        <v>3</v>
      </c>
      <c r="AB32" s="632" t="s">
        <v>73</v>
      </c>
      <c r="AC32" s="289"/>
      <c r="AD32" s="633"/>
      <c r="AE32" s="632"/>
      <c r="AF32" s="108"/>
      <c r="AG32" s="39">
        <v>5</v>
      </c>
      <c r="AH32" s="632" t="s">
        <v>74</v>
      </c>
      <c r="AI32" s="190"/>
      <c r="AJ32" s="703"/>
      <c r="AK32" s="632"/>
      <c r="AL32" s="289"/>
      <c r="AM32" s="633">
        <v>3</v>
      </c>
      <c r="AN32" s="632" t="s">
        <v>74</v>
      </c>
      <c r="AO32" s="289"/>
      <c r="AP32" s="633"/>
      <c r="AQ32" s="632"/>
      <c r="AR32" s="289"/>
      <c r="AS32" s="633">
        <v>3</v>
      </c>
      <c r="AT32" s="632" t="s">
        <v>74</v>
      </c>
      <c r="AU32" s="632"/>
      <c r="AV32" s="632">
        <v>3</v>
      </c>
      <c r="AW32" s="632" t="s">
        <v>74</v>
      </c>
      <c r="AX32" s="289"/>
      <c r="AY32" s="633">
        <v>3</v>
      </c>
      <c r="AZ32" s="632" t="s">
        <v>74</v>
      </c>
      <c r="BA32" s="289"/>
      <c r="BB32" s="633">
        <v>3</v>
      </c>
      <c r="BC32" s="632" t="s">
        <v>74</v>
      </c>
      <c r="BD32" s="289"/>
      <c r="BE32" s="633"/>
      <c r="BF32" s="632"/>
      <c r="BG32" s="289"/>
      <c r="BH32" s="633">
        <v>3</v>
      </c>
      <c r="BI32" s="632" t="s">
        <v>73</v>
      </c>
      <c r="BJ32" s="289"/>
      <c r="BK32" s="633"/>
      <c r="BL32" s="632"/>
      <c r="BM32" s="289"/>
      <c r="BN32" s="633">
        <v>5</v>
      </c>
      <c r="BO32" s="632" t="s">
        <v>74</v>
      </c>
      <c r="BP32" s="289"/>
      <c r="BQ32" s="502"/>
      <c r="BR32" s="68"/>
    </row>
    <row r="33" spans="1:101" ht="65.25" customHeight="1">
      <c r="A33" s="715" t="s">
        <v>123</v>
      </c>
      <c r="B33" s="672" t="s">
        <v>124</v>
      </c>
      <c r="C33" s="174"/>
      <c r="D33" s="103"/>
      <c r="E33" s="146"/>
      <c r="F33" s="633"/>
      <c r="G33" s="632"/>
      <c r="H33" s="289"/>
      <c r="I33" s="633"/>
      <c r="J33" s="632"/>
      <c r="K33" s="289"/>
      <c r="L33" s="633"/>
      <c r="M33" s="632"/>
      <c r="N33" s="289"/>
      <c r="O33" s="633"/>
      <c r="P33" s="632"/>
      <c r="Q33" s="289"/>
      <c r="R33" s="633">
        <v>3</v>
      </c>
      <c r="S33" s="632" t="s">
        <v>74</v>
      </c>
      <c r="T33" s="433"/>
      <c r="U33" s="720"/>
      <c r="V33" s="632"/>
      <c r="W33" s="433"/>
      <c r="X33" s="633">
        <v>1</v>
      </c>
      <c r="Y33" s="632" t="s">
        <v>73</v>
      </c>
      <c r="Z33" s="289"/>
      <c r="AA33" s="633">
        <v>5</v>
      </c>
      <c r="AB33" s="632" t="s">
        <v>74</v>
      </c>
      <c r="AC33" s="289"/>
      <c r="AD33" s="633"/>
      <c r="AE33" s="632"/>
      <c r="AF33" s="108"/>
      <c r="AG33" s="39">
        <v>5</v>
      </c>
      <c r="AH33" s="632" t="s">
        <v>74</v>
      </c>
      <c r="AI33" s="190"/>
      <c r="AJ33" s="703">
        <v>3</v>
      </c>
      <c r="AK33" s="632" t="s">
        <v>74</v>
      </c>
      <c r="AL33" s="289"/>
      <c r="AM33" s="633"/>
      <c r="AN33" s="632"/>
      <c r="AO33" s="289"/>
      <c r="AP33" s="633"/>
      <c r="AQ33" s="632"/>
      <c r="AR33" s="289"/>
      <c r="AS33" s="633"/>
      <c r="AT33" s="632"/>
      <c r="AU33" s="632"/>
      <c r="AV33" s="632">
        <v>4</v>
      </c>
      <c r="AW33" s="632" t="s">
        <v>74</v>
      </c>
      <c r="AX33" s="289"/>
      <c r="AY33" s="633"/>
      <c r="AZ33" s="632"/>
      <c r="BA33" s="289"/>
      <c r="BB33" s="633">
        <v>2</v>
      </c>
      <c r="BC33" s="632" t="s">
        <v>74</v>
      </c>
      <c r="BD33" s="289"/>
      <c r="BE33" s="633">
        <v>1</v>
      </c>
      <c r="BF33" s="632" t="s">
        <v>74</v>
      </c>
      <c r="BG33" s="289"/>
      <c r="BH33" s="633">
        <v>3</v>
      </c>
      <c r="BI33" s="632" t="s">
        <v>73</v>
      </c>
      <c r="BJ33" s="289"/>
      <c r="BK33" s="633"/>
      <c r="BL33" s="632"/>
      <c r="BM33" s="289"/>
      <c r="BN33" s="633">
        <v>3</v>
      </c>
      <c r="BO33" s="632" t="s">
        <v>73</v>
      </c>
      <c r="BP33" s="289"/>
      <c r="BQ33" s="502"/>
      <c r="BR33" s="68"/>
    </row>
    <row r="34" spans="1:101" ht="65.25" customHeight="1">
      <c r="A34" s="715" t="s">
        <v>125</v>
      </c>
      <c r="B34" s="672" t="s">
        <v>126</v>
      </c>
      <c r="C34" s="174"/>
      <c r="D34" s="103"/>
      <c r="E34" s="146"/>
      <c r="F34" s="633"/>
      <c r="G34" s="632"/>
      <c r="H34" s="289"/>
      <c r="I34" s="633"/>
      <c r="J34" s="632"/>
      <c r="K34" s="289"/>
      <c r="L34" s="633"/>
      <c r="M34" s="632"/>
      <c r="N34" s="289"/>
      <c r="O34" s="633"/>
      <c r="P34" s="632"/>
      <c r="Q34" s="289"/>
      <c r="R34" s="633">
        <v>3</v>
      </c>
      <c r="S34" s="632" t="s">
        <v>74</v>
      </c>
      <c r="T34" s="433"/>
      <c r="U34" s="720"/>
      <c r="V34" s="632"/>
      <c r="W34" s="433"/>
      <c r="X34" s="633"/>
      <c r="Y34" s="632"/>
      <c r="Z34" s="289"/>
      <c r="AA34" s="633">
        <v>5</v>
      </c>
      <c r="AB34" s="632" t="s">
        <v>74</v>
      </c>
      <c r="AC34" s="289"/>
      <c r="AD34" s="633"/>
      <c r="AE34" s="632"/>
      <c r="AF34" s="108"/>
      <c r="AG34" s="39">
        <v>5</v>
      </c>
      <c r="AH34" s="632" t="s">
        <v>74</v>
      </c>
      <c r="AI34" s="190"/>
      <c r="AJ34" s="703">
        <v>5</v>
      </c>
      <c r="AK34" s="632" t="s">
        <v>74</v>
      </c>
      <c r="AL34" s="289"/>
      <c r="AM34" s="633"/>
      <c r="AN34" s="632"/>
      <c r="AO34" s="289"/>
      <c r="AP34" s="633"/>
      <c r="AQ34" s="632"/>
      <c r="AR34" s="289"/>
      <c r="AS34" s="633">
        <v>1</v>
      </c>
      <c r="AT34" s="632" t="s">
        <v>74</v>
      </c>
      <c r="AU34" s="632"/>
      <c r="AV34" s="632">
        <v>3</v>
      </c>
      <c r="AW34" s="632" t="s">
        <v>74</v>
      </c>
      <c r="AX34" s="289"/>
      <c r="AY34" s="633"/>
      <c r="AZ34" s="632"/>
      <c r="BA34" s="289"/>
      <c r="BB34" s="633">
        <v>3</v>
      </c>
      <c r="BC34" s="632" t="s">
        <v>74</v>
      </c>
      <c r="BD34" s="289"/>
      <c r="BE34" s="633"/>
      <c r="BF34" s="632"/>
      <c r="BG34" s="289"/>
      <c r="BH34" s="633">
        <v>3</v>
      </c>
      <c r="BI34" s="632" t="s">
        <v>73</v>
      </c>
      <c r="BJ34" s="289"/>
      <c r="BK34" s="633"/>
      <c r="BL34" s="632"/>
      <c r="BM34" s="289"/>
      <c r="BN34" s="633">
        <v>3</v>
      </c>
      <c r="BO34" s="632" t="s">
        <v>74</v>
      </c>
      <c r="BP34" s="190"/>
      <c r="BQ34" s="233"/>
      <c r="BR34" s="68"/>
    </row>
    <row r="35" spans="1:101" ht="65.25" customHeight="1">
      <c r="A35" s="715" t="s">
        <v>127</v>
      </c>
      <c r="B35" s="672" t="s">
        <v>128</v>
      </c>
      <c r="C35" s="174"/>
      <c r="D35" s="103"/>
      <c r="E35" s="146"/>
      <c r="F35" s="633"/>
      <c r="G35" s="632"/>
      <c r="H35" s="289"/>
      <c r="I35" s="633"/>
      <c r="J35" s="632"/>
      <c r="K35" s="289"/>
      <c r="L35" s="633"/>
      <c r="M35" s="632"/>
      <c r="N35" s="289"/>
      <c r="O35" s="633"/>
      <c r="P35" s="632"/>
      <c r="Q35" s="289"/>
      <c r="R35" s="633">
        <v>3</v>
      </c>
      <c r="S35" s="632" t="s">
        <v>74</v>
      </c>
      <c r="T35" s="433"/>
      <c r="U35" s="720"/>
      <c r="V35" s="632"/>
      <c r="W35" s="433"/>
      <c r="X35" s="633"/>
      <c r="Y35" s="632"/>
      <c r="Z35" s="289"/>
      <c r="AA35" s="633">
        <v>5</v>
      </c>
      <c r="AB35" s="632" t="s">
        <v>74</v>
      </c>
      <c r="AC35" s="289"/>
      <c r="AD35" s="633"/>
      <c r="AE35" s="632"/>
      <c r="AF35" s="108"/>
      <c r="AG35" s="39">
        <v>5</v>
      </c>
      <c r="AH35" s="632" t="s">
        <v>74</v>
      </c>
      <c r="AI35" s="190"/>
      <c r="AJ35" s="703">
        <v>5</v>
      </c>
      <c r="AK35" s="632" t="s">
        <v>74</v>
      </c>
      <c r="AL35" s="289"/>
      <c r="AM35" s="633"/>
      <c r="AN35" s="632"/>
      <c r="AO35" s="289"/>
      <c r="AP35" s="633"/>
      <c r="AQ35" s="632"/>
      <c r="AR35" s="289"/>
      <c r="AS35" s="633">
        <v>1</v>
      </c>
      <c r="AT35" s="632" t="s">
        <v>73</v>
      </c>
      <c r="AU35" s="632"/>
      <c r="AV35" s="632">
        <v>3</v>
      </c>
      <c r="AW35" s="632" t="s">
        <v>74</v>
      </c>
      <c r="AX35" s="289"/>
      <c r="AY35" s="633"/>
      <c r="AZ35" s="632"/>
      <c r="BA35" s="289"/>
      <c r="BB35" s="633">
        <v>3</v>
      </c>
      <c r="BC35" s="632" t="s">
        <v>74</v>
      </c>
      <c r="BD35" s="289"/>
      <c r="BE35" s="633"/>
      <c r="BF35" s="632"/>
      <c r="BG35" s="289"/>
      <c r="BH35" s="633">
        <v>3</v>
      </c>
      <c r="BI35" s="632" t="s">
        <v>74</v>
      </c>
      <c r="BJ35" s="289"/>
      <c r="BK35" s="633"/>
      <c r="BL35" s="632"/>
      <c r="BM35" s="289"/>
      <c r="BN35" s="633">
        <v>3</v>
      </c>
      <c r="BO35" s="632" t="s">
        <v>74</v>
      </c>
      <c r="BP35" s="190"/>
      <c r="BQ35" s="233"/>
      <c r="BR35" s="68"/>
    </row>
    <row r="36" spans="1:101" ht="29.25" customHeight="1">
      <c r="A36" s="68"/>
      <c r="B36" s="442" t="s">
        <v>129</v>
      </c>
      <c r="C36" s="344"/>
      <c r="D36" s="344"/>
      <c r="E36" s="253"/>
      <c r="F36" s="136"/>
      <c r="G36" s="161"/>
      <c r="H36" s="265"/>
      <c r="I36" s="136"/>
      <c r="J36" s="161"/>
      <c r="K36" s="265"/>
      <c r="L36" s="136"/>
      <c r="M36" s="161"/>
      <c r="N36" s="265"/>
      <c r="O36" s="136"/>
      <c r="P36" s="161"/>
      <c r="Q36" s="265"/>
      <c r="R36" s="136"/>
      <c r="S36" s="161"/>
      <c r="T36" s="514"/>
      <c r="U36" s="533"/>
      <c r="V36" s="161"/>
      <c r="W36" s="514"/>
      <c r="X36" s="136"/>
      <c r="Y36" s="161"/>
      <c r="Z36" s="265"/>
      <c r="AA36" s="136"/>
      <c r="AB36" s="161"/>
      <c r="AC36" s="265"/>
      <c r="AD36" s="136"/>
      <c r="AE36" s="161"/>
      <c r="AF36" s="185"/>
      <c r="AG36" s="150"/>
      <c r="AH36" s="161"/>
      <c r="AI36" s="335"/>
      <c r="AJ36" s="150"/>
      <c r="AK36" s="161"/>
      <c r="AL36" s="265"/>
      <c r="AM36" s="136"/>
      <c r="AN36" s="161"/>
      <c r="AO36" s="265"/>
      <c r="AP36" s="136"/>
      <c r="AQ36" s="161"/>
      <c r="AR36" s="265"/>
      <c r="AS36" s="136"/>
      <c r="AT36" s="161"/>
      <c r="AU36" s="161"/>
      <c r="AV36" s="161"/>
      <c r="AW36" s="161"/>
      <c r="AX36" s="265"/>
      <c r="AY36" s="136"/>
      <c r="AZ36" s="161"/>
      <c r="BA36" s="265"/>
      <c r="BB36" s="136"/>
      <c r="BC36" s="161"/>
      <c r="BD36" s="265"/>
      <c r="BE36" s="136"/>
      <c r="BF36" s="161"/>
      <c r="BG36" s="265"/>
      <c r="BH36" s="136"/>
      <c r="BI36" s="161"/>
      <c r="BJ36" s="265"/>
      <c r="BK36" s="136"/>
      <c r="BL36" s="161"/>
      <c r="BM36" s="265"/>
      <c r="BN36" s="136"/>
      <c r="BO36" s="161"/>
      <c r="BP36" s="265"/>
      <c r="BQ36" s="502"/>
      <c r="BR36" s="68"/>
    </row>
    <row r="37" spans="1:101" ht="65.25" customHeight="1">
      <c r="A37" s="715" t="s">
        <v>130</v>
      </c>
      <c r="B37" s="672" t="s">
        <v>131</v>
      </c>
      <c r="C37" s="174"/>
      <c r="D37" s="103"/>
      <c r="E37" s="146"/>
      <c r="F37" s="633"/>
      <c r="G37" s="632"/>
      <c r="H37" s="289"/>
      <c r="I37" s="633"/>
      <c r="J37" s="632"/>
      <c r="K37" s="289"/>
      <c r="L37" s="633"/>
      <c r="M37" s="632"/>
      <c r="N37" s="289"/>
      <c r="O37" s="633"/>
      <c r="P37" s="632"/>
      <c r="Q37" s="289"/>
      <c r="R37" s="633"/>
      <c r="S37" s="632"/>
      <c r="T37" s="433"/>
      <c r="U37" s="720"/>
      <c r="V37" s="632"/>
      <c r="W37" s="433"/>
      <c r="X37" s="633"/>
      <c r="Y37" s="632"/>
      <c r="Z37" s="289"/>
      <c r="AA37" s="633">
        <v>4</v>
      </c>
      <c r="AB37" s="632" t="s">
        <v>74</v>
      </c>
      <c r="AC37" s="289"/>
      <c r="AD37" s="633"/>
      <c r="AE37" s="632"/>
      <c r="AF37" s="108"/>
      <c r="AG37" s="39">
        <v>5</v>
      </c>
      <c r="AH37" s="632" t="s">
        <v>74</v>
      </c>
      <c r="AI37" s="190"/>
      <c r="AJ37" s="703">
        <v>3</v>
      </c>
      <c r="AK37" s="632" t="s">
        <v>74</v>
      </c>
      <c r="AL37" s="289"/>
      <c r="AM37" s="633"/>
      <c r="AN37" s="632"/>
      <c r="AO37" s="289"/>
      <c r="AP37" s="633"/>
      <c r="AQ37" s="632"/>
      <c r="AR37" s="289"/>
      <c r="AS37" s="633">
        <v>1</v>
      </c>
      <c r="AT37" s="632" t="s">
        <v>74</v>
      </c>
      <c r="AU37" s="632"/>
      <c r="AV37" s="632">
        <v>3</v>
      </c>
      <c r="AW37" s="632" t="s">
        <v>74</v>
      </c>
      <c r="AX37" s="289"/>
      <c r="AY37" s="633"/>
      <c r="AZ37" s="632"/>
      <c r="BA37" s="289"/>
      <c r="BB37" s="633">
        <v>3</v>
      </c>
      <c r="BC37" s="632" t="s">
        <v>74</v>
      </c>
      <c r="BD37" s="289"/>
      <c r="BE37" s="633"/>
      <c r="BF37" s="632"/>
      <c r="BG37" s="289"/>
      <c r="BH37" s="633">
        <v>3</v>
      </c>
      <c r="BI37" s="632" t="s">
        <v>74</v>
      </c>
      <c r="BJ37" s="289"/>
      <c r="BK37" s="633"/>
      <c r="BL37" s="632"/>
      <c r="BM37" s="289"/>
      <c r="BN37" s="633">
        <v>5</v>
      </c>
      <c r="BO37" s="632" t="s">
        <v>74</v>
      </c>
      <c r="BP37" s="289"/>
      <c r="BQ37" s="502"/>
      <c r="BR37" s="68"/>
    </row>
    <row r="38" spans="1:101" ht="65.25" customHeight="1">
      <c r="A38" s="715" t="s">
        <v>132</v>
      </c>
      <c r="B38" s="672" t="s">
        <v>133</v>
      </c>
      <c r="C38" s="174"/>
      <c r="D38" s="103"/>
      <c r="E38" s="146"/>
      <c r="F38" s="633"/>
      <c r="G38" s="632"/>
      <c r="H38" s="289"/>
      <c r="I38" s="633"/>
      <c r="J38" s="632"/>
      <c r="K38" s="289"/>
      <c r="L38" s="633">
        <v>3</v>
      </c>
      <c r="M38" s="632" t="s">
        <v>74</v>
      </c>
      <c r="N38" s="289"/>
      <c r="O38" s="633"/>
      <c r="P38" s="632"/>
      <c r="Q38" s="289"/>
      <c r="R38" s="633"/>
      <c r="S38" s="632"/>
      <c r="T38" s="433"/>
      <c r="U38" s="720"/>
      <c r="V38" s="632"/>
      <c r="W38" s="433"/>
      <c r="X38" s="633"/>
      <c r="Y38" s="632"/>
      <c r="Z38" s="289"/>
      <c r="AA38" s="633">
        <v>4</v>
      </c>
      <c r="AB38" s="632" t="s">
        <v>74</v>
      </c>
      <c r="AC38" s="289"/>
      <c r="AD38" s="633"/>
      <c r="AE38" s="632"/>
      <c r="AF38" s="108"/>
      <c r="AG38" s="39">
        <v>5</v>
      </c>
      <c r="AH38" s="632" t="s">
        <v>74</v>
      </c>
      <c r="AI38" s="190"/>
      <c r="AJ38" s="703">
        <v>3</v>
      </c>
      <c r="AK38" s="632" t="s">
        <v>73</v>
      </c>
      <c r="AL38" s="289"/>
      <c r="AM38" s="633"/>
      <c r="AN38" s="632"/>
      <c r="AO38" s="289"/>
      <c r="AP38" s="633"/>
      <c r="AQ38" s="632"/>
      <c r="AR38" s="289"/>
      <c r="AS38" s="633">
        <v>1</v>
      </c>
      <c r="AT38" s="632" t="s">
        <v>73</v>
      </c>
      <c r="AU38" s="632"/>
      <c r="AV38" s="632">
        <v>2</v>
      </c>
      <c r="AW38" s="632" t="s">
        <v>74</v>
      </c>
      <c r="AX38" s="289"/>
      <c r="AY38" s="633"/>
      <c r="AZ38" s="632"/>
      <c r="BA38" s="289"/>
      <c r="BB38" s="633">
        <v>3</v>
      </c>
      <c r="BC38" s="632" t="s">
        <v>74</v>
      </c>
      <c r="BD38" s="289"/>
      <c r="BE38" s="633"/>
      <c r="BF38" s="632"/>
      <c r="BG38" s="289"/>
      <c r="BH38" s="633">
        <v>3</v>
      </c>
      <c r="BI38" s="632" t="s">
        <v>74</v>
      </c>
      <c r="BJ38" s="289"/>
      <c r="BK38" s="633"/>
      <c r="BL38" s="632"/>
      <c r="BM38" s="289"/>
      <c r="BN38" s="633">
        <v>3</v>
      </c>
      <c r="BO38" s="632" t="s">
        <v>74</v>
      </c>
      <c r="BP38" s="289"/>
      <c r="BQ38" s="502"/>
      <c r="BR38" s="68"/>
    </row>
    <row r="39" spans="1:101" ht="65.25" customHeight="1">
      <c r="A39" s="715" t="s">
        <v>134</v>
      </c>
      <c r="B39" s="672" t="s">
        <v>135</v>
      </c>
      <c r="C39" s="174"/>
      <c r="D39" s="103"/>
      <c r="E39" s="146"/>
      <c r="F39" s="633"/>
      <c r="G39" s="632"/>
      <c r="H39" s="289"/>
      <c r="I39" s="633"/>
      <c r="J39" s="632"/>
      <c r="K39" s="289"/>
      <c r="L39" s="633">
        <v>5</v>
      </c>
      <c r="M39" s="632" t="s">
        <v>73</v>
      </c>
      <c r="N39" s="289"/>
      <c r="O39" s="633"/>
      <c r="P39" s="632"/>
      <c r="Q39" s="289"/>
      <c r="R39" s="633">
        <v>3</v>
      </c>
      <c r="S39" s="632" t="s">
        <v>74</v>
      </c>
      <c r="T39" s="433"/>
      <c r="U39" s="720"/>
      <c r="V39" s="632"/>
      <c r="W39" s="433"/>
      <c r="X39" s="633"/>
      <c r="Y39" s="632"/>
      <c r="Z39" s="289"/>
      <c r="AA39" s="633">
        <v>3</v>
      </c>
      <c r="AB39" s="632" t="s">
        <v>73</v>
      </c>
      <c r="AC39" s="289"/>
      <c r="AD39" s="633"/>
      <c r="AE39" s="632"/>
      <c r="AF39" s="108"/>
      <c r="AG39" s="39">
        <v>5</v>
      </c>
      <c r="AH39" s="632" t="s">
        <v>74</v>
      </c>
      <c r="AI39" s="190"/>
      <c r="AJ39" s="703">
        <v>5</v>
      </c>
      <c r="AK39" s="632" t="s">
        <v>74</v>
      </c>
      <c r="AL39" s="289"/>
      <c r="AM39" s="633"/>
      <c r="AN39" s="632"/>
      <c r="AO39" s="289"/>
      <c r="AP39" s="633"/>
      <c r="AQ39" s="632"/>
      <c r="AR39" s="289"/>
      <c r="AS39" s="633">
        <v>1</v>
      </c>
      <c r="AT39" s="632" t="s">
        <v>73</v>
      </c>
      <c r="AU39" s="632"/>
      <c r="AV39" s="632">
        <v>2</v>
      </c>
      <c r="AW39" s="632" t="s">
        <v>73</v>
      </c>
      <c r="AX39" s="289"/>
      <c r="AY39" s="633"/>
      <c r="AZ39" s="632"/>
      <c r="BA39" s="289"/>
      <c r="BB39" s="633">
        <v>1</v>
      </c>
      <c r="BC39" s="632" t="s">
        <v>73</v>
      </c>
      <c r="BD39" s="289"/>
      <c r="BE39" s="633"/>
      <c r="BF39" s="632"/>
      <c r="BG39" s="289"/>
      <c r="BH39" s="633">
        <v>1</v>
      </c>
      <c r="BI39" s="632" t="s">
        <v>73</v>
      </c>
      <c r="BJ39" s="289"/>
      <c r="BK39" s="633"/>
      <c r="BL39" s="632"/>
      <c r="BM39" s="289"/>
      <c r="BN39" s="633">
        <v>1</v>
      </c>
      <c r="BO39" s="632" t="s">
        <v>73</v>
      </c>
      <c r="BP39" s="289"/>
      <c r="BQ39" s="502"/>
      <c r="BR39" s="68"/>
    </row>
    <row r="40" spans="1:101" ht="65.25" customHeight="1">
      <c r="A40" s="715" t="s">
        <v>136</v>
      </c>
      <c r="B40" s="672" t="s">
        <v>137</v>
      </c>
      <c r="C40" s="174"/>
      <c r="D40" s="103"/>
      <c r="E40" s="146"/>
      <c r="F40" s="633"/>
      <c r="G40" s="632"/>
      <c r="H40" s="289"/>
      <c r="I40" s="633"/>
      <c r="J40" s="632"/>
      <c r="K40" s="289"/>
      <c r="L40" s="633"/>
      <c r="M40" s="632"/>
      <c r="N40" s="289"/>
      <c r="O40" s="633"/>
      <c r="P40" s="632"/>
      <c r="Q40" s="289"/>
      <c r="R40" s="633">
        <v>2</v>
      </c>
      <c r="S40" s="632" t="s">
        <v>73</v>
      </c>
      <c r="T40" s="433"/>
      <c r="U40" s="720"/>
      <c r="V40" s="632"/>
      <c r="W40" s="433"/>
      <c r="X40" s="633"/>
      <c r="Y40" s="632"/>
      <c r="Z40" s="289"/>
      <c r="AA40" s="633"/>
      <c r="AB40" s="632"/>
      <c r="AC40" s="289"/>
      <c r="AD40" s="633"/>
      <c r="AE40" s="632"/>
      <c r="AF40" s="108"/>
      <c r="AG40" s="39">
        <v>4</v>
      </c>
      <c r="AH40" s="632" t="s">
        <v>74</v>
      </c>
      <c r="AI40" s="190"/>
      <c r="AJ40" s="703">
        <v>3</v>
      </c>
      <c r="AK40" s="632" t="s">
        <v>73</v>
      </c>
      <c r="AL40" s="289"/>
      <c r="AM40" s="633"/>
      <c r="AN40" s="632"/>
      <c r="AO40" s="289"/>
      <c r="AP40" s="633"/>
      <c r="AQ40" s="632"/>
      <c r="AR40" s="289"/>
      <c r="AS40" s="633"/>
      <c r="AT40" s="632"/>
      <c r="AU40" s="632"/>
      <c r="AV40" s="632">
        <v>3</v>
      </c>
      <c r="AW40" s="632" t="s">
        <v>74</v>
      </c>
      <c r="AX40" s="289"/>
      <c r="AY40" s="633"/>
      <c r="AZ40" s="632"/>
      <c r="BA40" s="289"/>
      <c r="BB40" s="633">
        <v>1</v>
      </c>
      <c r="BC40" s="632" t="s">
        <v>73</v>
      </c>
      <c r="BD40" s="289"/>
      <c r="BE40" s="633"/>
      <c r="BF40" s="632"/>
      <c r="BG40" s="289"/>
      <c r="BH40" s="633">
        <v>3</v>
      </c>
      <c r="BI40" s="632" t="s">
        <v>74</v>
      </c>
      <c r="BJ40" s="289"/>
      <c r="BK40" s="633"/>
      <c r="BL40" s="632"/>
      <c r="BM40" s="289"/>
      <c r="BN40" s="633"/>
      <c r="BO40" s="632"/>
      <c r="BP40" s="289"/>
      <c r="BQ40" s="502"/>
      <c r="BR40" s="68"/>
    </row>
    <row r="41" spans="1:101" ht="65.25" customHeight="1">
      <c r="A41" s="715" t="s">
        <v>138</v>
      </c>
      <c r="B41" s="672" t="s">
        <v>139</v>
      </c>
      <c r="C41" s="174"/>
      <c r="D41" s="103"/>
      <c r="E41" s="146"/>
      <c r="F41" s="633"/>
      <c r="G41" s="632"/>
      <c r="H41" s="289"/>
      <c r="I41" s="633"/>
      <c r="J41" s="632"/>
      <c r="K41" s="289"/>
      <c r="L41" s="633"/>
      <c r="M41" s="632"/>
      <c r="N41" s="289"/>
      <c r="O41" s="633"/>
      <c r="P41" s="632"/>
      <c r="Q41" s="289"/>
      <c r="R41" s="633">
        <v>3</v>
      </c>
      <c r="S41" s="632" t="s">
        <v>73</v>
      </c>
      <c r="T41" s="433"/>
      <c r="U41" s="720"/>
      <c r="V41" s="632"/>
      <c r="W41" s="433"/>
      <c r="X41" s="633"/>
      <c r="Y41" s="632"/>
      <c r="Z41" s="289"/>
      <c r="AA41" s="633">
        <v>2</v>
      </c>
      <c r="AB41" s="632" t="s">
        <v>73</v>
      </c>
      <c r="AC41" s="289"/>
      <c r="AD41" s="633"/>
      <c r="AE41" s="632"/>
      <c r="AF41" s="108"/>
      <c r="AG41" s="39">
        <v>5</v>
      </c>
      <c r="AH41" s="632" t="s">
        <v>74</v>
      </c>
      <c r="AI41" s="190"/>
      <c r="AJ41" s="703"/>
      <c r="AK41" s="632"/>
      <c r="AL41" s="289"/>
      <c r="AM41" s="633"/>
      <c r="AN41" s="632"/>
      <c r="AO41" s="289"/>
      <c r="AP41" s="633"/>
      <c r="AQ41" s="632"/>
      <c r="AR41" s="289"/>
      <c r="AS41" s="633"/>
      <c r="AT41" s="632"/>
      <c r="AU41" s="632"/>
      <c r="AV41" s="632">
        <v>3</v>
      </c>
      <c r="AW41" s="632" t="s">
        <v>74</v>
      </c>
      <c r="AX41" s="289"/>
      <c r="AY41" s="633"/>
      <c r="AZ41" s="632"/>
      <c r="BA41" s="289"/>
      <c r="BB41" s="633"/>
      <c r="BC41" s="632"/>
      <c r="BD41" s="289"/>
      <c r="BE41" s="633">
        <v>1</v>
      </c>
      <c r="BF41" s="632" t="s">
        <v>73</v>
      </c>
      <c r="BG41" s="289"/>
      <c r="BH41" s="633"/>
      <c r="BI41" s="632"/>
      <c r="BJ41" s="289"/>
      <c r="BK41" s="633"/>
      <c r="BL41" s="632"/>
      <c r="BM41" s="289"/>
      <c r="BN41" s="633"/>
      <c r="BO41" s="632"/>
      <c r="BP41" s="289"/>
      <c r="BQ41" s="502"/>
      <c r="BR41" s="68"/>
    </row>
    <row r="42" spans="1:101" ht="29.25" customHeight="1">
      <c r="A42" s="68"/>
      <c r="B42" s="442" t="s">
        <v>140</v>
      </c>
      <c r="C42" s="344"/>
      <c r="D42" s="344"/>
      <c r="E42" s="253"/>
      <c r="F42" s="136"/>
      <c r="G42" s="161"/>
      <c r="H42" s="265"/>
      <c r="I42" s="136"/>
      <c r="J42" s="161"/>
      <c r="K42" s="265"/>
      <c r="L42" s="136"/>
      <c r="M42" s="161"/>
      <c r="N42" s="265"/>
      <c r="O42" s="136"/>
      <c r="P42" s="161"/>
      <c r="Q42" s="265"/>
      <c r="R42" s="136"/>
      <c r="S42" s="161"/>
      <c r="T42" s="514"/>
      <c r="U42" s="533"/>
      <c r="V42" s="161"/>
      <c r="W42" s="514"/>
      <c r="X42" s="136"/>
      <c r="Y42" s="161"/>
      <c r="Z42" s="265"/>
      <c r="AA42" s="136"/>
      <c r="AB42" s="161"/>
      <c r="AC42" s="265"/>
      <c r="AD42" s="136"/>
      <c r="AE42" s="161"/>
      <c r="AF42" s="185"/>
      <c r="AG42" s="150"/>
      <c r="AH42" s="161"/>
      <c r="AI42" s="335"/>
      <c r="AJ42" s="150"/>
      <c r="AK42" s="161"/>
      <c r="AL42" s="265"/>
      <c r="AM42" s="136"/>
      <c r="AN42" s="161"/>
      <c r="AO42" s="265"/>
      <c r="AP42" s="136"/>
      <c r="AQ42" s="161"/>
      <c r="AR42" s="265"/>
      <c r="AS42" s="136"/>
      <c r="AT42" s="161"/>
      <c r="AU42" s="161"/>
      <c r="AV42" s="161"/>
      <c r="AW42" s="161"/>
      <c r="AX42" s="265"/>
      <c r="AY42" s="136"/>
      <c r="AZ42" s="161"/>
      <c r="BA42" s="265"/>
      <c r="BB42" s="136"/>
      <c r="BC42" s="161"/>
      <c r="BD42" s="265"/>
      <c r="BE42" s="136"/>
      <c r="BF42" s="161"/>
      <c r="BG42" s="265"/>
      <c r="BH42" s="136"/>
      <c r="BI42" s="161"/>
      <c r="BJ42" s="265"/>
      <c r="BK42" s="136"/>
      <c r="BL42" s="161"/>
      <c r="BM42" s="265"/>
      <c r="BN42" s="136"/>
      <c r="BO42" s="161"/>
      <c r="BP42" s="265"/>
      <c r="BQ42" s="502"/>
      <c r="BR42" s="68"/>
    </row>
    <row r="43" spans="1:101" ht="65.25" customHeight="1">
      <c r="A43" s="715" t="s">
        <v>141</v>
      </c>
      <c r="B43" s="672" t="s">
        <v>142</v>
      </c>
      <c r="C43" s="174"/>
      <c r="D43" s="103"/>
      <c r="E43" s="146"/>
      <c r="F43" s="633"/>
      <c r="G43" s="632"/>
      <c r="H43" s="289"/>
      <c r="I43" s="633">
        <v>2</v>
      </c>
      <c r="J43" s="632" t="s">
        <v>73</v>
      </c>
      <c r="K43" s="289"/>
      <c r="L43" s="633">
        <v>3</v>
      </c>
      <c r="M43" s="632" t="s">
        <v>73</v>
      </c>
      <c r="N43" s="289"/>
      <c r="O43" s="633">
        <v>3</v>
      </c>
      <c r="P43" s="632" t="s">
        <v>73</v>
      </c>
      <c r="Q43" s="289"/>
      <c r="R43" s="633">
        <v>4</v>
      </c>
      <c r="S43" s="632" t="s">
        <v>74</v>
      </c>
      <c r="T43" s="433"/>
      <c r="U43" s="720"/>
      <c r="V43" s="632"/>
      <c r="W43" s="433"/>
      <c r="X43" s="633"/>
      <c r="Y43" s="632"/>
      <c r="Z43" s="289"/>
      <c r="AA43" s="633">
        <v>2</v>
      </c>
      <c r="AB43" s="632" t="s">
        <v>73</v>
      </c>
      <c r="AC43" s="289"/>
      <c r="AD43" s="633">
        <v>2</v>
      </c>
      <c r="AE43" s="632" t="s">
        <v>73</v>
      </c>
      <c r="AF43" s="108"/>
      <c r="AG43" s="39">
        <v>5</v>
      </c>
      <c r="AH43" s="632" t="s">
        <v>74</v>
      </c>
      <c r="AI43" s="190"/>
      <c r="AJ43" s="703">
        <v>5</v>
      </c>
      <c r="AK43" s="632" t="s">
        <v>74</v>
      </c>
      <c r="AL43" s="289"/>
      <c r="AM43" s="633">
        <v>1</v>
      </c>
      <c r="AN43" s="632" t="s">
        <v>73</v>
      </c>
      <c r="AO43" s="289"/>
      <c r="AP43" s="633"/>
      <c r="AQ43" s="632"/>
      <c r="AR43" s="289"/>
      <c r="AS43" s="633">
        <v>1</v>
      </c>
      <c r="AT43" s="632" t="s">
        <v>73</v>
      </c>
      <c r="AU43" s="632"/>
      <c r="AV43" s="632">
        <v>1</v>
      </c>
      <c r="AW43" s="632" t="s">
        <v>73</v>
      </c>
      <c r="AX43" s="289"/>
      <c r="AY43" s="633"/>
      <c r="AZ43" s="632"/>
      <c r="BA43" s="289"/>
      <c r="BB43" s="633">
        <v>4</v>
      </c>
      <c r="BC43" s="632" t="s">
        <v>74</v>
      </c>
      <c r="BD43" s="289"/>
      <c r="BE43" s="633"/>
      <c r="BF43" s="632"/>
      <c r="BG43" s="289"/>
      <c r="BH43" s="633"/>
      <c r="BI43" s="632"/>
      <c r="BJ43" s="289"/>
      <c r="BK43" s="633">
        <v>3</v>
      </c>
      <c r="BL43" s="632" t="s">
        <v>73</v>
      </c>
      <c r="BM43" s="289"/>
      <c r="BN43" s="633">
        <v>3</v>
      </c>
      <c r="BO43" s="632" t="s">
        <v>73</v>
      </c>
      <c r="BP43" s="289"/>
      <c r="BQ43" s="502"/>
      <c r="BR43" s="68"/>
    </row>
    <row r="44" spans="1:101" ht="65.25" customHeight="1">
      <c r="A44" s="715" t="s">
        <v>143</v>
      </c>
      <c r="B44" s="672" t="s">
        <v>144</v>
      </c>
      <c r="C44" s="174"/>
      <c r="D44" s="103"/>
      <c r="E44" s="146"/>
      <c r="F44" s="633"/>
      <c r="G44" s="632"/>
      <c r="H44" s="289"/>
      <c r="I44" s="633">
        <v>1</v>
      </c>
      <c r="J44" s="632" t="s">
        <v>73</v>
      </c>
      <c r="K44" s="289"/>
      <c r="L44" s="633">
        <v>3</v>
      </c>
      <c r="M44" s="632" t="s">
        <v>73</v>
      </c>
      <c r="N44" s="289"/>
      <c r="O44" s="633">
        <v>4</v>
      </c>
      <c r="P44" s="632" t="s">
        <v>73</v>
      </c>
      <c r="Q44" s="289"/>
      <c r="R44" s="633">
        <v>2</v>
      </c>
      <c r="S44" s="632" t="s">
        <v>73</v>
      </c>
      <c r="T44" s="433"/>
      <c r="U44" s="720"/>
      <c r="V44" s="632"/>
      <c r="W44" s="433"/>
      <c r="X44" s="633">
        <v>3</v>
      </c>
      <c r="Y44" s="632" t="s">
        <v>73</v>
      </c>
      <c r="Z44" s="289"/>
      <c r="AA44" s="633">
        <v>2</v>
      </c>
      <c r="AB44" s="632" t="s">
        <v>73</v>
      </c>
      <c r="AC44" s="289"/>
      <c r="AD44" s="633">
        <v>4</v>
      </c>
      <c r="AE44" s="632" t="s">
        <v>73</v>
      </c>
      <c r="AF44" s="108"/>
      <c r="AG44" s="39">
        <v>5</v>
      </c>
      <c r="AH44" s="632" t="s">
        <v>74</v>
      </c>
      <c r="AI44" s="190"/>
      <c r="AJ44" s="703"/>
      <c r="AK44" s="632"/>
      <c r="AL44" s="289"/>
      <c r="AM44" s="633">
        <v>1</v>
      </c>
      <c r="AN44" s="632" t="s">
        <v>73</v>
      </c>
      <c r="AO44" s="289"/>
      <c r="AP44" s="633"/>
      <c r="AQ44" s="632"/>
      <c r="AR44" s="289"/>
      <c r="AS44" s="633">
        <v>1</v>
      </c>
      <c r="AT44" s="632" t="s">
        <v>73</v>
      </c>
      <c r="AU44" s="632"/>
      <c r="AV44" s="632">
        <v>3</v>
      </c>
      <c r="AW44" s="632" t="s">
        <v>74</v>
      </c>
      <c r="AX44" s="289"/>
      <c r="AY44" s="633">
        <v>3</v>
      </c>
      <c r="AZ44" s="632" t="s">
        <v>74</v>
      </c>
      <c r="BA44" s="289"/>
      <c r="BB44" s="633">
        <v>5</v>
      </c>
      <c r="BC44" s="632" t="s">
        <v>74</v>
      </c>
      <c r="BD44" s="289"/>
      <c r="BE44" s="633"/>
      <c r="BF44" s="632"/>
      <c r="BG44" s="289"/>
      <c r="BH44" s="633">
        <v>1</v>
      </c>
      <c r="BI44" s="632" t="s">
        <v>73</v>
      </c>
      <c r="BJ44" s="289"/>
      <c r="BK44" s="633">
        <v>1</v>
      </c>
      <c r="BL44" s="632" t="s">
        <v>73</v>
      </c>
      <c r="BM44" s="289"/>
      <c r="BN44" s="633">
        <v>3</v>
      </c>
      <c r="BO44" s="632" t="s">
        <v>73</v>
      </c>
      <c r="BP44" s="289"/>
      <c r="BQ44" s="502"/>
      <c r="BR44" s="68"/>
    </row>
    <row r="45" spans="1:101" ht="65.25" customHeight="1">
      <c r="A45" s="715" t="s">
        <v>145</v>
      </c>
      <c r="B45" s="672" t="s">
        <v>146</v>
      </c>
      <c r="C45" s="174"/>
      <c r="D45" s="103"/>
      <c r="E45" s="146"/>
      <c r="F45" s="633"/>
      <c r="G45" s="632"/>
      <c r="H45" s="289"/>
      <c r="I45" s="633"/>
      <c r="J45" s="632"/>
      <c r="K45" s="289"/>
      <c r="L45" s="633">
        <v>3</v>
      </c>
      <c r="M45" s="632" t="s">
        <v>74</v>
      </c>
      <c r="N45" s="289"/>
      <c r="O45" s="633"/>
      <c r="P45" s="632"/>
      <c r="Q45" s="289"/>
      <c r="R45" s="633">
        <v>2</v>
      </c>
      <c r="S45" s="632" t="s">
        <v>73</v>
      </c>
      <c r="T45" s="433"/>
      <c r="U45" s="720"/>
      <c r="V45" s="632"/>
      <c r="W45" s="433"/>
      <c r="X45" s="633">
        <v>4</v>
      </c>
      <c r="Y45" s="632" t="s">
        <v>74</v>
      </c>
      <c r="Z45" s="289"/>
      <c r="AA45" s="633">
        <v>3</v>
      </c>
      <c r="AB45" s="632" t="s">
        <v>74</v>
      </c>
      <c r="AC45" s="289"/>
      <c r="AD45" s="633"/>
      <c r="AE45" s="632"/>
      <c r="AF45" s="108"/>
      <c r="AG45" s="39">
        <v>5</v>
      </c>
      <c r="AH45" s="632" t="s">
        <v>74</v>
      </c>
      <c r="AI45" s="190"/>
      <c r="AJ45" s="703">
        <v>3</v>
      </c>
      <c r="AK45" s="632" t="s">
        <v>73</v>
      </c>
      <c r="AL45" s="289"/>
      <c r="AM45" s="633">
        <v>1</v>
      </c>
      <c r="AN45" s="632" t="s">
        <v>73</v>
      </c>
      <c r="AO45" s="289"/>
      <c r="AP45" s="633"/>
      <c r="AQ45" s="632"/>
      <c r="AR45" s="289"/>
      <c r="AS45" s="633">
        <v>1</v>
      </c>
      <c r="AT45" s="632" t="s">
        <v>73</v>
      </c>
      <c r="AU45" s="632"/>
      <c r="AV45" s="632">
        <v>3</v>
      </c>
      <c r="AW45" s="632" t="s">
        <v>73</v>
      </c>
      <c r="AX45" s="289"/>
      <c r="AY45" s="633"/>
      <c r="AZ45" s="632"/>
      <c r="BA45" s="289"/>
      <c r="BB45" s="633">
        <v>4</v>
      </c>
      <c r="BC45" s="632" t="s">
        <v>73</v>
      </c>
      <c r="BD45" s="289"/>
      <c r="BE45" s="633"/>
      <c r="BF45" s="632"/>
      <c r="BG45" s="289"/>
      <c r="BH45" s="633">
        <v>1</v>
      </c>
      <c r="BI45" s="632" t="s">
        <v>73</v>
      </c>
      <c r="BJ45" s="289"/>
      <c r="BK45" s="633">
        <v>1</v>
      </c>
      <c r="BL45" s="632" t="s">
        <v>73</v>
      </c>
      <c r="BM45" s="289"/>
      <c r="BN45" s="633">
        <v>3</v>
      </c>
      <c r="BO45" s="632" t="s">
        <v>73</v>
      </c>
      <c r="BP45" s="289"/>
      <c r="BQ45" s="502"/>
      <c r="BR45" s="68"/>
    </row>
    <row r="46" spans="1:101" ht="65.25" customHeight="1">
      <c r="A46" s="715" t="s">
        <v>147</v>
      </c>
      <c r="B46" s="672" t="s">
        <v>148</v>
      </c>
      <c r="C46" s="174"/>
      <c r="D46" s="103"/>
      <c r="E46" s="146"/>
      <c r="F46" s="633"/>
      <c r="G46" s="632"/>
      <c r="H46" s="289"/>
      <c r="I46" s="633"/>
      <c r="J46" s="632"/>
      <c r="K46" s="289"/>
      <c r="L46" s="633"/>
      <c r="M46" s="632"/>
      <c r="N46" s="289"/>
      <c r="O46" s="633">
        <v>3</v>
      </c>
      <c r="P46" s="632" t="s">
        <v>73</v>
      </c>
      <c r="Q46" s="289"/>
      <c r="R46" s="633">
        <v>2</v>
      </c>
      <c r="S46" s="632" t="s">
        <v>73</v>
      </c>
      <c r="T46" s="433"/>
      <c r="U46" s="720"/>
      <c r="V46" s="632"/>
      <c r="W46" s="433"/>
      <c r="X46" s="633"/>
      <c r="Y46" s="632"/>
      <c r="Z46" s="289"/>
      <c r="AA46" s="633">
        <v>3</v>
      </c>
      <c r="AB46" s="632" t="s">
        <v>74</v>
      </c>
      <c r="AC46" s="289"/>
      <c r="AD46" s="633"/>
      <c r="AE46" s="632"/>
      <c r="AF46" s="108"/>
      <c r="AG46" s="39">
        <v>5</v>
      </c>
      <c r="AH46" s="632" t="s">
        <v>74</v>
      </c>
      <c r="AI46" s="190"/>
      <c r="AJ46" s="703">
        <v>3</v>
      </c>
      <c r="AK46" s="632" t="s">
        <v>73</v>
      </c>
      <c r="AL46" s="289"/>
      <c r="AM46" s="633"/>
      <c r="AN46" s="632"/>
      <c r="AO46" s="289"/>
      <c r="AP46" s="633"/>
      <c r="AQ46" s="632"/>
      <c r="AR46" s="289"/>
      <c r="AS46" s="633">
        <v>1</v>
      </c>
      <c r="AT46" s="632" t="s">
        <v>73</v>
      </c>
      <c r="AU46" s="632"/>
      <c r="AV46" s="632">
        <v>1</v>
      </c>
      <c r="AW46" s="632" t="s">
        <v>73</v>
      </c>
      <c r="AX46" s="289"/>
      <c r="AY46" s="633"/>
      <c r="AZ46" s="632"/>
      <c r="BA46" s="289"/>
      <c r="BB46" s="633">
        <v>4</v>
      </c>
      <c r="BC46" s="632" t="s">
        <v>73</v>
      </c>
      <c r="BD46" s="289"/>
      <c r="BE46" s="633"/>
      <c r="BF46" s="632"/>
      <c r="BG46" s="289"/>
      <c r="BH46" s="633">
        <v>1</v>
      </c>
      <c r="BI46" s="632" t="s">
        <v>73</v>
      </c>
      <c r="BJ46" s="289"/>
      <c r="BK46" s="633"/>
      <c r="BL46" s="632"/>
      <c r="BM46" s="289"/>
      <c r="BN46" s="633">
        <v>3</v>
      </c>
      <c r="BO46" s="632" t="s">
        <v>73</v>
      </c>
      <c r="BP46" s="289"/>
      <c r="BQ46" s="502"/>
      <c r="BR46" s="68"/>
    </row>
    <row r="47" spans="1:101" ht="17.25" customHeight="1">
      <c r="A47" s="68"/>
      <c r="B47" s="450" t="s">
        <v>149</v>
      </c>
      <c r="C47" s="340"/>
      <c r="D47" s="47"/>
      <c r="E47" s="384"/>
      <c r="F47" s="79"/>
      <c r="G47" s="2"/>
      <c r="H47" s="110"/>
      <c r="I47" s="79"/>
      <c r="J47" s="2"/>
      <c r="K47" s="110"/>
      <c r="L47" s="79"/>
      <c r="M47" s="2"/>
      <c r="N47" s="110"/>
      <c r="O47" s="79"/>
      <c r="P47" s="2"/>
      <c r="Q47" s="110"/>
      <c r="R47" s="79"/>
      <c r="S47" s="2"/>
      <c r="T47" s="556"/>
      <c r="U47" s="386"/>
      <c r="V47" s="2"/>
      <c r="W47" s="556"/>
      <c r="X47" s="79"/>
      <c r="Y47" s="2"/>
      <c r="Z47" s="110"/>
      <c r="AA47" s="79"/>
      <c r="AB47" s="2"/>
      <c r="AC47" s="110"/>
      <c r="AD47" s="79"/>
      <c r="AE47" s="2"/>
      <c r="AF47" s="122"/>
      <c r="AG47" s="682"/>
      <c r="AH47" s="2"/>
      <c r="AI47" s="220"/>
      <c r="AJ47" s="682"/>
      <c r="AK47" s="2"/>
      <c r="AL47" s="110"/>
      <c r="AM47" s="79"/>
      <c r="AN47" s="2"/>
      <c r="AO47" s="110"/>
      <c r="AP47" s="79"/>
      <c r="AQ47" s="2"/>
      <c r="AR47" s="110"/>
      <c r="AS47" s="79"/>
      <c r="AT47" s="2"/>
      <c r="AU47" s="2"/>
      <c r="AV47" s="2"/>
      <c r="AW47" s="2"/>
      <c r="AX47" s="110"/>
      <c r="AY47" s="79"/>
      <c r="AZ47" s="2"/>
      <c r="BA47" s="110"/>
      <c r="BB47" s="79"/>
      <c r="BC47" s="2"/>
      <c r="BD47" s="110"/>
      <c r="BE47" s="79"/>
      <c r="BF47" s="2"/>
      <c r="BG47" s="110"/>
      <c r="BH47" s="79"/>
      <c r="BI47" s="2"/>
      <c r="BJ47" s="110"/>
      <c r="BK47" s="79"/>
      <c r="BL47" s="2"/>
      <c r="BM47" s="110"/>
      <c r="BN47" s="79"/>
      <c r="BO47" s="2"/>
      <c r="BP47" s="110"/>
      <c r="BQ47" s="502"/>
      <c r="BR47" s="68"/>
    </row>
    <row r="48" spans="1:101" ht="29.25" customHeight="1">
      <c r="A48" s="68"/>
      <c r="B48" s="664" t="s">
        <v>150</v>
      </c>
      <c r="C48" s="235"/>
      <c r="D48" s="392"/>
      <c r="E48" s="675"/>
      <c r="F48" s="365"/>
      <c r="G48" s="643"/>
      <c r="H48" s="454"/>
      <c r="I48" s="365"/>
      <c r="J48" s="643"/>
      <c r="K48" s="454"/>
      <c r="L48" s="365"/>
      <c r="M48" s="643"/>
      <c r="N48" s="454"/>
      <c r="O48" s="365"/>
      <c r="P48" s="643"/>
      <c r="Q48" s="454"/>
      <c r="R48" s="365"/>
      <c r="S48" s="643"/>
      <c r="T48" s="358"/>
      <c r="U48" s="181"/>
      <c r="V48" s="643"/>
      <c r="W48" s="358"/>
      <c r="X48" s="365"/>
      <c r="Y48" s="643"/>
      <c r="Z48" s="454"/>
      <c r="AA48" s="365"/>
      <c r="AB48" s="643"/>
      <c r="AC48" s="454"/>
      <c r="AD48" s="365"/>
      <c r="AE48" s="643"/>
      <c r="AF48" s="512"/>
      <c r="AG48" s="49"/>
      <c r="AH48" s="643"/>
      <c r="AI48" s="526"/>
      <c r="AJ48" s="49"/>
      <c r="AK48" s="643"/>
      <c r="AL48" s="454"/>
      <c r="AM48" s="365"/>
      <c r="AN48" s="643"/>
      <c r="AO48" s="454"/>
      <c r="AP48" s="365"/>
      <c r="AQ48" s="643"/>
      <c r="AR48" s="454"/>
      <c r="AS48" s="365"/>
      <c r="AT48" s="643"/>
      <c r="AU48" s="643"/>
      <c r="AV48" s="643"/>
      <c r="AW48" s="643"/>
      <c r="AX48" s="454"/>
      <c r="AY48" s="365"/>
      <c r="AZ48" s="643"/>
      <c r="BA48" s="454"/>
      <c r="BB48" s="365"/>
      <c r="BC48" s="643"/>
      <c r="BD48" s="454"/>
      <c r="BE48" s="365"/>
      <c r="BF48" s="643"/>
      <c r="BG48" s="454"/>
      <c r="BH48" s="365"/>
      <c r="BI48" s="643"/>
      <c r="BJ48" s="454"/>
      <c r="BK48" s="365"/>
      <c r="BL48" s="643"/>
      <c r="BM48" s="454"/>
      <c r="BN48" s="365"/>
      <c r="BO48" s="643"/>
      <c r="BP48" s="454"/>
      <c r="BQ48" s="502"/>
      <c r="BR48" s="68"/>
    </row>
    <row r="49" spans="1:101" ht="65.25" customHeight="1">
      <c r="A49" s="715" t="s">
        <v>151</v>
      </c>
      <c r="B49" s="96" t="s">
        <v>152</v>
      </c>
      <c r="C49" s="174">
        <v>4</v>
      </c>
      <c r="D49" s="103" t="s">
        <v>74</v>
      </c>
      <c r="E49" s="146"/>
      <c r="F49" s="633">
        <v>4</v>
      </c>
      <c r="G49" s="632" t="s">
        <v>74</v>
      </c>
      <c r="H49" s="289"/>
      <c r="I49" s="633">
        <v>4</v>
      </c>
      <c r="J49" s="632" t="s">
        <v>74</v>
      </c>
      <c r="K49" s="289"/>
      <c r="L49" s="633">
        <v>5</v>
      </c>
      <c r="M49" s="632" t="s">
        <v>74</v>
      </c>
      <c r="N49" s="289"/>
      <c r="O49" s="633">
        <v>5</v>
      </c>
      <c r="P49" s="632" t="s">
        <v>74</v>
      </c>
      <c r="Q49" s="289"/>
      <c r="R49" s="633">
        <v>2</v>
      </c>
      <c r="S49" s="632" t="s">
        <v>73</v>
      </c>
      <c r="T49" s="433"/>
      <c r="U49" s="720">
        <v>5</v>
      </c>
      <c r="V49" s="632" t="s">
        <v>74</v>
      </c>
      <c r="W49" s="433"/>
      <c r="X49" s="633">
        <v>5</v>
      </c>
      <c r="Y49" s="632" t="s">
        <v>74</v>
      </c>
      <c r="Z49" s="289"/>
      <c r="AA49" s="633">
        <v>4</v>
      </c>
      <c r="AB49" s="632" t="s">
        <v>74</v>
      </c>
      <c r="AC49" s="289"/>
      <c r="AD49" s="633">
        <v>5</v>
      </c>
      <c r="AE49" s="632" t="s">
        <v>74</v>
      </c>
      <c r="AF49" s="108"/>
      <c r="AG49" s="39">
        <v>5</v>
      </c>
      <c r="AH49" s="632" t="s">
        <v>74</v>
      </c>
      <c r="AI49" s="190"/>
      <c r="AJ49" s="703">
        <v>5</v>
      </c>
      <c r="AK49" s="632" t="s">
        <v>73</v>
      </c>
      <c r="AL49" s="289"/>
      <c r="AM49" s="633">
        <v>3</v>
      </c>
      <c r="AN49" s="632" t="s">
        <v>73</v>
      </c>
      <c r="AO49" s="289"/>
      <c r="AP49" s="633"/>
      <c r="AQ49" s="632"/>
      <c r="AR49" s="289"/>
      <c r="AS49" s="633">
        <v>3</v>
      </c>
      <c r="AT49" s="632" t="s">
        <v>73</v>
      </c>
      <c r="AU49" s="632"/>
      <c r="AV49" s="632">
        <v>3</v>
      </c>
      <c r="AW49" s="632" t="s">
        <v>74</v>
      </c>
      <c r="AX49" s="289"/>
      <c r="AY49" s="633">
        <v>3</v>
      </c>
      <c r="AZ49" s="632" t="s">
        <v>74</v>
      </c>
      <c r="BA49" s="289"/>
      <c r="BB49" s="633">
        <v>2</v>
      </c>
      <c r="BC49" s="632" t="s">
        <v>73</v>
      </c>
      <c r="BD49" s="289"/>
      <c r="BE49" s="633"/>
      <c r="BF49" s="632"/>
      <c r="BG49" s="289"/>
      <c r="BH49" s="633"/>
      <c r="BI49" s="632"/>
      <c r="BJ49" s="289"/>
      <c r="BK49" s="633">
        <v>5</v>
      </c>
      <c r="BL49" s="632" t="s">
        <v>74</v>
      </c>
      <c r="BM49" s="289"/>
      <c r="BN49" s="633">
        <v>5</v>
      </c>
      <c r="BO49" s="632" t="s">
        <v>74</v>
      </c>
      <c r="BP49" s="289"/>
      <c r="BQ49" s="502"/>
      <c r="BR49" s="68"/>
    </row>
    <row r="50" spans="1:101" ht="65.25" customHeight="1">
      <c r="A50" s="715" t="s">
        <v>153</v>
      </c>
      <c r="B50" s="96" t="s">
        <v>154</v>
      </c>
      <c r="C50" s="174">
        <v>1</v>
      </c>
      <c r="D50" s="103" t="s">
        <v>73</v>
      </c>
      <c r="E50" s="146"/>
      <c r="F50" s="633"/>
      <c r="G50" s="632"/>
      <c r="H50" s="289"/>
      <c r="I50" s="633">
        <v>3</v>
      </c>
      <c r="J50" s="632" t="s">
        <v>73</v>
      </c>
      <c r="K50" s="289"/>
      <c r="L50" s="633">
        <v>5</v>
      </c>
      <c r="M50" s="632" t="s">
        <v>73</v>
      </c>
      <c r="N50" s="289"/>
      <c r="O50" s="633"/>
      <c r="P50" s="632"/>
      <c r="Q50" s="289"/>
      <c r="R50" s="633">
        <v>1</v>
      </c>
      <c r="S50" s="632" t="s">
        <v>73</v>
      </c>
      <c r="T50" s="433"/>
      <c r="U50" s="720"/>
      <c r="V50" s="632"/>
      <c r="W50" s="433"/>
      <c r="X50" s="633">
        <v>5</v>
      </c>
      <c r="Y50" s="632" t="s">
        <v>74</v>
      </c>
      <c r="Z50" s="289"/>
      <c r="AA50" s="633"/>
      <c r="AB50" s="632"/>
      <c r="AC50" s="289"/>
      <c r="AD50" s="633">
        <v>2</v>
      </c>
      <c r="AE50" s="632" t="s">
        <v>73</v>
      </c>
      <c r="AF50" s="108"/>
      <c r="AG50" s="39">
        <v>5</v>
      </c>
      <c r="AH50" s="632" t="s">
        <v>74</v>
      </c>
      <c r="AI50" s="190"/>
      <c r="AJ50" s="703">
        <v>3</v>
      </c>
      <c r="AK50" s="632" t="s">
        <v>73</v>
      </c>
      <c r="AL50" s="289"/>
      <c r="AM50" s="633">
        <v>3</v>
      </c>
      <c r="AN50" s="632" t="s">
        <v>73</v>
      </c>
      <c r="AO50" s="289"/>
      <c r="AP50" s="633"/>
      <c r="AQ50" s="632"/>
      <c r="AR50" s="289"/>
      <c r="AS50" s="633">
        <v>3</v>
      </c>
      <c r="AT50" s="632" t="s">
        <v>73</v>
      </c>
      <c r="AU50" s="632"/>
      <c r="AV50" s="632">
        <v>3</v>
      </c>
      <c r="AW50" s="632" t="s">
        <v>74</v>
      </c>
      <c r="AX50" s="289"/>
      <c r="AY50" s="633"/>
      <c r="AZ50" s="632"/>
      <c r="BA50" s="289"/>
      <c r="BB50" s="633">
        <v>2</v>
      </c>
      <c r="BC50" s="632" t="s">
        <v>73</v>
      </c>
      <c r="BD50" s="289"/>
      <c r="BE50" s="633"/>
      <c r="BF50" s="632"/>
      <c r="BG50" s="289"/>
      <c r="BH50" s="633">
        <v>3</v>
      </c>
      <c r="BI50" s="632" t="s">
        <v>73</v>
      </c>
      <c r="BJ50" s="289"/>
      <c r="BK50" s="633">
        <v>3</v>
      </c>
      <c r="BL50" s="632" t="s">
        <v>74</v>
      </c>
      <c r="BM50" s="289"/>
      <c r="BN50" s="633">
        <v>3</v>
      </c>
      <c r="BO50" s="632" t="s">
        <v>74</v>
      </c>
      <c r="BP50" s="289"/>
      <c r="BQ50" s="502"/>
      <c r="BR50" s="68"/>
    </row>
    <row r="51" spans="1:101" ht="65.25" customHeight="1">
      <c r="A51" s="715" t="s">
        <v>155</v>
      </c>
      <c r="B51" s="96" t="s">
        <v>156</v>
      </c>
      <c r="C51" s="174">
        <v>1</v>
      </c>
      <c r="D51" s="103" t="s">
        <v>73</v>
      </c>
      <c r="E51" s="146"/>
      <c r="F51" s="633"/>
      <c r="G51" s="632"/>
      <c r="H51" s="289"/>
      <c r="I51" s="633">
        <v>3</v>
      </c>
      <c r="J51" s="632" t="s">
        <v>73</v>
      </c>
      <c r="K51" s="289"/>
      <c r="L51" s="633">
        <v>5</v>
      </c>
      <c r="M51" s="632" t="s">
        <v>73</v>
      </c>
      <c r="N51" s="289"/>
      <c r="O51" s="633"/>
      <c r="P51" s="632"/>
      <c r="Q51" s="289"/>
      <c r="R51" s="633">
        <v>1</v>
      </c>
      <c r="S51" s="632" t="s">
        <v>73</v>
      </c>
      <c r="T51" s="433"/>
      <c r="U51" s="720">
        <v>5</v>
      </c>
      <c r="V51" s="632" t="s">
        <v>74</v>
      </c>
      <c r="W51" s="433"/>
      <c r="X51" s="633">
        <v>5</v>
      </c>
      <c r="Y51" s="632" t="s">
        <v>74</v>
      </c>
      <c r="Z51" s="289"/>
      <c r="AA51" s="633"/>
      <c r="AB51" s="632"/>
      <c r="AC51" s="289"/>
      <c r="AD51" s="633">
        <v>5</v>
      </c>
      <c r="AE51" s="632" t="s">
        <v>74</v>
      </c>
      <c r="AF51" s="108"/>
      <c r="AG51" s="39">
        <v>5</v>
      </c>
      <c r="AH51" s="632" t="s">
        <v>74</v>
      </c>
      <c r="AI51" s="190"/>
      <c r="AJ51" s="703">
        <v>3</v>
      </c>
      <c r="AK51" s="632" t="s">
        <v>73</v>
      </c>
      <c r="AL51" s="289"/>
      <c r="AM51" s="633">
        <v>3</v>
      </c>
      <c r="AN51" s="632" t="s">
        <v>73</v>
      </c>
      <c r="AO51" s="289"/>
      <c r="AP51" s="633"/>
      <c r="AQ51" s="632"/>
      <c r="AR51" s="289"/>
      <c r="AS51" s="633">
        <v>3</v>
      </c>
      <c r="AT51" s="632" t="s">
        <v>73</v>
      </c>
      <c r="AU51" s="632"/>
      <c r="AV51" s="632">
        <v>3</v>
      </c>
      <c r="AW51" s="632" t="s">
        <v>73</v>
      </c>
      <c r="AX51" s="289"/>
      <c r="AY51" s="633"/>
      <c r="AZ51" s="632"/>
      <c r="BA51" s="289"/>
      <c r="BB51" s="633">
        <v>2</v>
      </c>
      <c r="BC51" s="632" t="s">
        <v>74</v>
      </c>
      <c r="BD51" s="289"/>
      <c r="BE51" s="633"/>
      <c r="BF51" s="632"/>
      <c r="BG51" s="289"/>
      <c r="BH51" s="633"/>
      <c r="BI51" s="632"/>
      <c r="BJ51" s="289"/>
      <c r="BK51" s="633"/>
      <c r="BL51" s="632"/>
      <c r="BM51" s="289"/>
      <c r="BN51" s="633"/>
      <c r="BO51" s="632"/>
      <c r="BP51" s="289"/>
      <c r="BQ51" s="502"/>
      <c r="BR51" s="68"/>
    </row>
    <row r="52" spans="1:101" ht="65.25" customHeight="1">
      <c r="A52" s="715" t="s">
        <v>157</v>
      </c>
      <c r="B52" s="96" t="s">
        <v>158</v>
      </c>
      <c r="C52" s="174">
        <v>5</v>
      </c>
      <c r="D52" s="103" t="s">
        <v>74</v>
      </c>
      <c r="E52" s="146"/>
      <c r="F52" s="633">
        <v>5</v>
      </c>
      <c r="G52" s="632" t="s">
        <v>74</v>
      </c>
      <c r="H52" s="289"/>
      <c r="I52" s="633"/>
      <c r="J52" s="632"/>
      <c r="K52" s="289"/>
      <c r="L52" s="633">
        <v>3</v>
      </c>
      <c r="M52" s="632" t="s">
        <v>73</v>
      </c>
      <c r="N52" s="289"/>
      <c r="O52" s="633">
        <v>5</v>
      </c>
      <c r="P52" s="632" t="s">
        <v>74</v>
      </c>
      <c r="Q52" s="289"/>
      <c r="R52" s="633">
        <v>3</v>
      </c>
      <c r="S52" s="632" t="s">
        <v>74</v>
      </c>
      <c r="T52" s="433"/>
      <c r="U52" s="720">
        <v>5</v>
      </c>
      <c r="V52" s="632" t="s">
        <v>74</v>
      </c>
      <c r="W52" s="433"/>
      <c r="X52" s="633">
        <v>5</v>
      </c>
      <c r="Y52" s="632" t="s">
        <v>74</v>
      </c>
      <c r="Z52" s="289"/>
      <c r="AA52" s="633">
        <v>3</v>
      </c>
      <c r="AB52" s="632" t="s">
        <v>73</v>
      </c>
      <c r="AC52" s="289"/>
      <c r="AD52" s="633">
        <v>5</v>
      </c>
      <c r="AE52" s="632" t="s">
        <v>74</v>
      </c>
      <c r="AF52" s="108"/>
      <c r="AG52" s="39">
        <v>5</v>
      </c>
      <c r="AH52" s="632" t="s">
        <v>74</v>
      </c>
      <c r="AI52" s="190"/>
      <c r="AJ52" s="703">
        <v>5</v>
      </c>
      <c r="AK52" s="632" t="s">
        <v>73</v>
      </c>
      <c r="AL52" s="289"/>
      <c r="AM52" s="633"/>
      <c r="AN52" s="632"/>
      <c r="AO52" s="289"/>
      <c r="AP52" s="633"/>
      <c r="AQ52" s="632"/>
      <c r="AR52" s="289"/>
      <c r="AS52" s="633"/>
      <c r="AT52" s="632"/>
      <c r="AU52" s="632"/>
      <c r="AV52" s="632">
        <v>3</v>
      </c>
      <c r="AW52" s="632" t="s">
        <v>74</v>
      </c>
      <c r="AX52" s="289"/>
      <c r="AY52" s="633">
        <v>3</v>
      </c>
      <c r="AZ52" s="632" t="s">
        <v>74</v>
      </c>
      <c r="BA52" s="289"/>
      <c r="BB52" s="633">
        <v>2</v>
      </c>
      <c r="BC52" s="632" t="s">
        <v>73</v>
      </c>
      <c r="BD52" s="289"/>
      <c r="BE52" s="633">
        <v>1</v>
      </c>
      <c r="BF52" s="632" t="s">
        <v>73</v>
      </c>
      <c r="BG52" s="289"/>
      <c r="BH52" s="633"/>
      <c r="BI52" s="632"/>
      <c r="BJ52" s="289"/>
      <c r="BK52" s="633">
        <v>5</v>
      </c>
      <c r="BL52" s="632" t="s">
        <v>74</v>
      </c>
      <c r="BM52" s="289"/>
      <c r="BN52" s="633">
        <v>5</v>
      </c>
      <c r="BO52" s="632" t="s">
        <v>74</v>
      </c>
      <c r="BP52" s="289"/>
      <c r="BQ52" s="502"/>
      <c r="BR52" s="68"/>
    </row>
    <row r="53" spans="1:101" ht="65.25" customHeight="1">
      <c r="A53" s="715" t="s">
        <v>159</v>
      </c>
      <c r="B53" s="96" t="s">
        <v>160</v>
      </c>
      <c r="C53" s="174">
        <v>5</v>
      </c>
      <c r="D53" s="103" t="s">
        <v>74</v>
      </c>
      <c r="E53" s="146"/>
      <c r="F53" s="633">
        <v>5</v>
      </c>
      <c r="G53" s="632" t="s">
        <v>74</v>
      </c>
      <c r="H53" s="289"/>
      <c r="I53" s="633"/>
      <c r="J53" s="632"/>
      <c r="K53" s="289"/>
      <c r="L53" s="633">
        <v>5</v>
      </c>
      <c r="M53" s="632" t="s">
        <v>73</v>
      </c>
      <c r="N53" s="289"/>
      <c r="O53" s="633" t="s">
        <v>74</v>
      </c>
      <c r="P53" s="632" t="s">
        <v>74</v>
      </c>
      <c r="Q53" s="289"/>
      <c r="R53" s="633">
        <v>3</v>
      </c>
      <c r="S53" s="632" t="s">
        <v>74</v>
      </c>
      <c r="T53" s="433"/>
      <c r="U53" s="720">
        <v>5</v>
      </c>
      <c r="V53" s="632" t="s">
        <v>74</v>
      </c>
      <c r="W53" s="433"/>
      <c r="X53" s="633">
        <v>3</v>
      </c>
      <c r="Y53" s="632" t="s">
        <v>73</v>
      </c>
      <c r="Z53" s="289"/>
      <c r="AA53" s="633">
        <v>3</v>
      </c>
      <c r="AB53" s="632" t="s">
        <v>73</v>
      </c>
      <c r="AC53" s="289"/>
      <c r="AD53" s="633">
        <v>5</v>
      </c>
      <c r="AE53" s="632" t="s">
        <v>74</v>
      </c>
      <c r="AF53" s="108"/>
      <c r="AG53" s="39">
        <v>5</v>
      </c>
      <c r="AH53" s="632" t="s">
        <v>74</v>
      </c>
      <c r="AI53" s="190"/>
      <c r="AJ53" s="703">
        <v>1</v>
      </c>
      <c r="AK53" s="632" t="s">
        <v>74</v>
      </c>
      <c r="AL53" s="289"/>
      <c r="AM53" s="633"/>
      <c r="AN53" s="632"/>
      <c r="AO53" s="289"/>
      <c r="AP53" s="633"/>
      <c r="AQ53" s="632"/>
      <c r="AR53" s="289"/>
      <c r="AS53" s="633">
        <v>1</v>
      </c>
      <c r="AT53" s="632" t="s">
        <v>74</v>
      </c>
      <c r="AU53" s="632"/>
      <c r="AV53" s="632">
        <v>5</v>
      </c>
      <c r="AW53" s="632" t="s">
        <v>74</v>
      </c>
      <c r="AX53" s="289"/>
      <c r="AY53" s="633">
        <v>3</v>
      </c>
      <c r="AZ53" s="632" t="s">
        <v>74</v>
      </c>
      <c r="BA53" s="289"/>
      <c r="BB53" s="633">
        <v>1</v>
      </c>
      <c r="BC53" s="632" t="s">
        <v>73</v>
      </c>
      <c r="BD53" s="289"/>
      <c r="BE53" s="633">
        <v>3</v>
      </c>
      <c r="BF53" s="632" t="s">
        <v>73</v>
      </c>
      <c r="BG53" s="289"/>
      <c r="BH53" s="633"/>
      <c r="BI53" s="632"/>
      <c r="BJ53" s="289"/>
      <c r="BK53" s="633">
        <v>3</v>
      </c>
      <c r="BL53" s="632" t="s">
        <v>73</v>
      </c>
      <c r="BM53" s="289"/>
      <c r="BN53" s="633">
        <v>3</v>
      </c>
      <c r="BO53" s="632" t="s">
        <v>73</v>
      </c>
      <c r="BP53" s="289"/>
      <c r="BQ53" s="502"/>
      <c r="BR53" s="68"/>
    </row>
    <row r="54" spans="1:101" ht="65.25" customHeight="1">
      <c r="A54" s="715" t="s">
        <v>161</v>
      </c>
      <c r="B54" s="96" t="s">
        <v>162</v>
      </c>
      <c r="C54" s="174"/>
      <c r="D54" s="103"/>
      <c r="E54" s="146"/>
      <c r="F54" s="633"/>
      <c r="G54" s="632"/>
      <c r="H54" s="289"/>
      <c r="I54" s="633"/>
      <c r="J54" s="632"/>
      <c r="K54" s="289"/>
      <c r="L54" s="633">
        <v>5</v>
      </c>
      <c r="M54" s="632" t="s">
        <v>74</v>
      </c>
      <c r="N54" s="289"/>
      <c r="O54" s="633"/>
      <c r="P54" s="632"/>
      <c r="Q54" s="289"/>
      <c r="R54" s="633"/>
      <c r="S54" s="632"/>
      <c r="T54" s="433"/>
      <c r="U54" s="720">
        <v>5</v>
      </c>
      <c r="V54" s="632" t="s">
        <v>74</v>
      </c>
      <c r="W54" s="433"/>
      <c r="X54" s="633">
        <v>3</v>
      </c>
      <c r="Y54" s="632" t="s">
        <v>73</v>
      </c>
      <c r="Z54" s="289"/>
      <c r="AA54" s="633"/>
      <c r="AB54" s="632"/>
      <c r="AC54" s="289"/>
      <c r="AD54" s="633">
        <v>5</v>
      </c>
      <c r="AE54" s="632" t="s">
        <v>74</v>
      </c>
      <c r="AF54" s="108"/>
      <c r="AG54" s="39">
        <v>5</v>
      </c>
      <c r="AH54" s="632" t="s">
        <v>74</v>
      </c>
      <c r="AI54" s="190"/>
      <c r="AJ54" s="703"/>
      <c r="AK54" s="632"/>
      <c r="AL54" s="289"/>
      <c r="AM54" s="633"/>
      <c r="AN54" s="632"/>
      <c r="AO54" s="289"/>
      <c r="AP54" s="633"/>
      <c r="AQ54" s="632"/>
      <c r="AR54" s="289"/>
      <c r="AS54" s="633">
        <v>3</v>
      </c>
      <c r="AT54" s="632" t="s">
        <v>74</v>
      </c>
      <c r="AU54" s="632"/>
      <c r="AV54" s="632">
        <v>5</v>
      </c>
      <c r="AW54" s="632" t="s">
        <v>74</v>
      </c>
      <c r="AX54" s="289"/>
      <c r="AY54" s="633">
        <v>3</v>
      </c>
      <c r="AZ54" s="632" t="s">
        <v>74</v>
      </c>
      <c r="BA54" s="289"/>
      <c r="BB54" s="633">
        <v>2</v>
      </c>
      <c r="BC54" s="632" t="s">
        <v>74</v>
      </c>
      <c r="BD54" s="289"/>
      <c r="BE54" s="633"/>
      <c r="BF54" s="632"/>
      <c r="BG54" s="289"/>
      <c r="BH54" s="633">
        <v>5</v>
      </c>
      <c r="BI54" s="632" t="s">
        <v>74</v>
      </c>
      <c r="BJ54" s="289"/>
      <c r="BK54" s="633"/>
      <c r="BL54" s="632"/>
      <c r="BM54" s="289"/>
      <c r="BN54" s="633">
        <v>5</v>
      </c>
      <c r="BO54" s="632" t="s">
        <v>74</v>
      </c>
      <c r="BP54" s="289"/>
      <c r="BQ54" s="502"/>
      <c r="BR54" s="68"/>
    </row>
    <row r="55" spans="1:101" ht="65.25" customHeight="1">
      <c r="A55" s="715" t="s">
        <v>163</v>
      </c>
      <c r="B55" s="672" t="s">
        <v>164</v>
      </c>
      <c r="C55" s="174"/>
      <c r="D55" s="103"/>
      <c r="E55" s="146"/>
      <c r="F55" s="633"/>
      <c r="G55" s="632"/>
      <c r="H55" s="289"/>
      <c r="I55" s="633"/>
      <c r="J55" s="632"/>
      <c r="K55" s="289"/>
      <c r="L55" s="633"/>
      <c r="M55" s="632"/>
      <c r="N55" s="289"/>
      <c r="O55" s="633"/>
      <c r="P55" s="632"/>
      <c r="Q55" s="289"/>
      <c r="R55" s="633">
        <v>2</v>
      </c>
      <c r="S55" s="632" t="s">
        <v>73</v>
      </c>
      <c r="T55" s="433"/>
      <c r="U55" s="720">
        <v>5</v>
      </c>
      <c r="V55" s="632" t="s">
        <v>74</v>
      </c>
      <c r="W55" s="433"/>
      <c r="X55" s="633">
        <v>5</v>
      </c>
      <c r="Y55" s="632" t="s">
        <v>74</v>
      </c>
      <c r="Z55" s="289"/>
      <c r="AA55" s="633"/>
      <c r="AB55" s="632"/>
      <c r="AC55" s="289"/>
      <c r="AD55" s="633"/>
      <c r="AE55" s="632"/>
      <c r="AF55" s="108"/>
      <c r="AG55" s="39">
        <v>3</v>
      </c>
      <c r="AH55" s="632" t="s">
        <v>73</v>
      </c>
      <c r="AI55" s="190"/>
      <c r="AJ55" s="703"/>
      <c r="AK55" s="632"/>
      <c r="AL55" s="289"/>
      <c r="AM55" s="633"/>
      <c r="AN55" s="632"/>
      <c r="AO55" s="289"/>
      <c r="AP55" s="633"/>
      <c r="AQ55" s="632"/>
      <c r="AR55" s="289"/>
      <c r="AS55" s="633"/>
      <c r="AT55" s="632"/>
      <c r="AU55" s="632"/>
      <c r="AV55" s="632">
        <v>1</v>
      </c>
      <c r="AW55" s="632" t="s">
        <v>74</v>
      </c>
      <c r="AX55" s="289"/>
      <c r="AY55" s="633"/>
      <c r="AZ55" s="632"/>
      <c r="BA55" s="289"/>
      <c r="BB55" s="633"/>
      <c r="BC55" s="632"/>
      <c r="BD55" s="289"/>
      <c r="BE55" s="633"/>
      <c r="BF55" s="632"/>
      <c r="BG55" s="289"/>
      <c r="BH55" s="633"/>
      <c r="BI55" s="632"/>
      <c r="BJ55" s="289"/>
      <c r="BK55" s="633"/>
      <c r="BL55" s="632"/>
      <c r="BM55" s="289"/>
      <c r="BN55" s="633"/>
      <c r="BO55" s="632"/>
      <c r="BP55" s="289"/>
      <c r="BQ55" s="502"/>
      <c r="BR55" s="68"/>
    </row>
    <row r="56" spans="1:101" ht="36" customHeight="1">
      <c r="A56" s="68"/>
      <c r="B56" s="664" t="s">
        <v>165</v>
      </c>
      <c r="C56" s="235"/>
      <c r="D56" s="392"/>
      <c r="E56" s="675"/>
      <c r="F56" s="365"/>
      <c r="G56" s="643"/>
      <c r="H56" s="454"/>
      <c r="I56" s="365"/>
      <c r="J56" s="643"/>
      <c r="K56" s="454"/>
      <c r="L56" s="365"/>
      <c r="M56" s="643"/>
      <c r="N56" s="454"/>
      <c r="O56" s="365"/>
      <c r="P56" s="643"/>
      <c r="Q56" s="454"/>
      <c r="R56" s="365"/>
      <c r="S56" s="643"/>
      <c r="T56" s="358"/>
      <c r="U56" s="181"/>
      <c r="V56" s="643"/>
      <c r="W56" s="358"/>
      <c r="X56" s="365"/>
      <c r="Y56" s="643"/>
      <c r="Z56" s="454"/>
      <c r="AA56" s="365"/>
      <c r="AB56" s="643"/>
      <c r="AC56" s="454"/>
      <c r="AD56" s="365"/>
      <c r="AE56" s="643"/>
      <c r="AF56" s="512"/>
      <c r="AG56" s="49"/>
      <c r="AH56" s="643"/>
      <c r="AI56" s="526"/>
      <c r="AJ56" s="49"/>
      <c r="AK56" s="643"/>
      <c r="AL56" s="454"/>
      <c r="AM56" s="365"/>
      <c r="AN56" s="643"/>
      <c r="AO56" s="454"/>
      <c r="AP56" s="365"/>
      <c r="AQ56" s="643"/>
      <c r="AR56" s="454"/>
      <c r="AS56" s="365"/>
      <c r="AT56" s="643"/>
      <c r="AU56" s="643"/>
      <c r="AV56" s="643"/>
      <c r="AW56" s="643"/>
      <c r="AX56" s="454"/>
      <c r="AY56" s="365"/>
      <c r="AZ56" s="643"/>
      <c r="BA56" s="454"/>
      <c r="BB56" s="365"/>
      <c r="BC56" s="643"/>
      <c r="BD56" s="454"/>
      <c r="BE56" s="365"/>
      <c r="BF56" s="643"/>
      <c r="BG56" s="454"/>
      <c r="BH56" s="365"/>
      <c r="BI56" s="643"/>
      <c r="BJ56" s="454"/>
      <c r="BK56" s="365"/>
      <c r="BL56" s="643"/>
      <c r="BM56" s="454"/>
      <c r="BN56" s="365"/>
      <c r="BO56" s="643"/>
      <c r="BP56" s="454"/>
      <c r="BQ56" s="502"/>
      <c r="BR56" s="68"/>
    </row>
    <row r="57" spans="1:101" ht="65.25" customHeight="1">
      <c r="A57" s="715" t="s">
        <v>166</v>
      </c>
      <c r="B57" s="96" t="s">
        <v>167</v>
      </c>
      <c r="C57" s="174">
        <v>5</v>
      </c>
      <c r="D57" s="103" t="s">
        <v>73</v>
      </c>
      <c r="E57" s="146"/>
      <c r="F57" s="633">
        <v>5</v>
      </c>
      <c r="G57" s="632" t="s">
        <v>73</v>
      </c>
      <c r="H57" s="289"/>
      <c r="I57" s="633"/>
      <c r="J57" s="632"/>
      <c r="K57" s="289"/>
      <c r="L57" s="633">
        <v>5</v>
      </c>
      <c r="M57" s="632" t="s">
        <v>73</v>
      </c>
      <c r="N57" s="289"/>
      <c r="O57" s="633">
        <v>5</v>
      </c>
      <c r="P57" s="632" t="s">
        <v>74</v>
      </c>
      <c r="Q57" s="289"/>
      <c r="R57" s="633">
        <v>5</v>
      </c>
      <c r="S57" s="632" t="s">
        <v>74</v>
      </c>
      <c r="T57" s="433"/>
      <c r="U57" s="720">
        <v>5</v>
      </c>
      <c r="V57" s="632" t="s">
        <v>74</v>
      </c>
      <c r="W57" s="433"/>
      <c r="X57" s="633">
        <v>3</v>
      </c>
      <c r="Y57" s="632" t="s">
        <v>73</v>
      </c>
      <c r="Z57" s="289"/>
      <c r="AA57" s="633">
        <v>3</v>
      </c>
      <c r="AB57" s="632" t="s">
        <v>74</v>
      </c>
      <c r="AC57" s="289"/>
      <c r="AD57" s="633">
        <v>5</v>
      </c>
      <c r="AE57" s="632" t="s">
        <v>74</v>
      </c>
      <c r="AF57" s="108"/>
      <c r="AG57" s="39">
        <v>5</v>
      </c>
      <c r="AH57" s="632" t="s">
        <v>74</v>
      </c>
      <c r="AI57" s="190"/>
      <c r="AJ57" s="703">
        <v>3</v>
      </c>
      <c r="AK57" s="632" t="s">
        <v>73</v>
      </c>
      <c r="AL57" s="289"/>
      <c r="AM57" s="633">
        <v>3</v>
      </c>
      <c r="AN57" s="632" t="s">
        <v>73</v>
      </c>
      <c r="AO57" s="289"/>
      <c r="AP57" s="633"/>
      <c r="AQ57" s="632"/>
      <c r="AR57" s="289"/>
      <c r="AS57" s="633">
        <v>3</v>
      </c>
      <c r="AT57" s="632" t="s">
        <v>74</v>
      </c>
      <c r="AU57" s="632"/>
      <c r="AV57" s="632">
        <v>5</v>
      </c>
      <c r="AW57" s="632" t="s">
        <v>74</v>
      </c>
      <c r="AX57" s="289"/>
      <c r="AY57" s="633">
        <v>3</v>
      </c>
      <c r="AZ57" s="632" t="s">
        <v>74</v>
      </c>
      <c r="BA57" s="289"/>
      <c r="BB57" s="633">
        <v>3</v>
      </c>
      <c r="BC57" s="632" t="s">
        <v>74</v>
      </c>
      <c r="BD57" s="289"/>
      <c r="BE57" s="633"/>
      <c r="BF57" s="632"/>
      <c r="BG57" s="289"/>
      <c r="BH57" s="633"/>
      <c r="BI57" s="632"/>
      <c r="BJ57" s="289"/>
      <c r="BK57" s="633">
        <v>3</v>
      </c>
      <c r="BL57" s="632" t="s">
        <v>74</v>
      </c>
      <c r="BM57" s="289"/>
      <c r="BN57" s="633">
        <v>3</v>
      </c>
      <c r="BO57" s="632" t="s">
        <v>74</v>
      </c>
      <c r="BP57" s="289"/>
      <c r="BQ57" s="502"/>
      <c r="BR57" s="68"/>
    </row>
    <row r="58" spans="1:101" ht="65.25" customHeight="1">
      <c r="A58" s="715" t="s">
        <v>168</v>
      </c>
      <c r="B58" s="96" t="s">
        <v>169</v>
      </c>
      <c r="C58" s="174">
        <v>4</v>
      </c>
      <c r="D58" s="103" t="s">
        <v>74</v>
      </c>
      <c r="E58" s="146"/>
      <c r="F58" s="633">
        <v>4</v>
      </c>
      <c r="G58" s="632" t="s">
        <v>74</v>
      </c>
      <c r="H58" s="289"/>
      <c r="I58" s="633">
        <v>5</v>
      </c>
      <c r="J58" s="632" t="s">
        <v>74</v>
      </c>
      <c r="K58" s="289"/>
      <c r="L58" s="633">
        <v>5</v>
      </c>
      <c r="M58" s="632" t="s">
        <v>74</v>
      </c>
      <c r="N58" s="289"/>
      <c r="O58" s="633">
        <v>5</v>
      </c>
      <c r="P58" s="632" t="s">
        <v>74</v>
      </c>
      <c r="Q58" s="289"/>
      <c r="R58" s="633"/>
      <c r="S58" s="632"/>
      <c r="T58" s="433"/>
      <c r="U58" s="720">
        <v>5</v>
      </c>
      <c r="V58" s="632" t="s">
        <v>74</v>
      </c>
      <c r="W58" s="433"/>
      <c r="X58" s="633">
        <v>5</v>
      </c>
      <c r="Y58" s="632" t="s">
        <v>74</v>
      </c>
      <c r="Z58" s="289"/>
      <c r="AA58" s="633">
        <v>5</v>
      </c>
      <c r="AB58" s="632" t="s">
        <v>74</v>
      </c>
      <c r="AC58" s="289"/>
      <c r="AD58" s="633">
        <v>5</v>
      </c>
      <c r="AE58" s="632" t="s">
        <v>74</v>
      </c>
      <c r="AF58" s="108"/>
      <c r="AG58" s="39">
        <v>5</v>
      </c>
      <c r="AH58" s="632" t="s">
        <v>74</v>
      </c>
      <c r="AI58" s="190"/>
      <c r="AJ58" s="703"/>
      <c r="AK58" s="632"/>
      <c r="AL58" s="289"/>
      <c r="AM58" s="633">
        <v>1</v>
      </c>
      <c r="AN58" s="632" t="s">
        <v>73</v>
      </c>
      <c r="AO58" s="289"/>
      <c r="AP58" s="633"/>
      <c r="AQ58" s="632"/>
      <c r="AR58" s="289"/>
      <c r="AS58" s="633">
        <v>1</v>
      </c>
      <c r="AT58" s="632" t="s">
        <v>73</v>
      </c>
      <c r="AU58" s="632"/>
      <c r="AV58" s="632">
        <v>1</v>
      </c>
      <c r="AW58" s="632" t="s">
        <v>73</v>
      </c>
      <c r="AX58" s="289"/>
      <c r="AY58" s="633">
        <v>3</v>
      </c>
      <c r="AZ58" s="632" t="s">
        <v>74</v>
      </c>
      <c r="BA58" s="289"/>
      <c r="BB58" s="633">
        <v>3</v>
      </c>
      <c r="BC58" s="632" t="s">
        <v>74</v>
      </c>
      <c r="BD58" s="289"/>
      <c r="BE58" s="633">
        <v>1</v>
      </c>
      <c r="BF58" s="632" t="s">
        <v>73</v>
      </c>
      <c r="BG58" s="289"/>
      <c r="BH58" s="633">
        <v>1</v>
      </c>
      <c r="BI58" s="632" t="s">
        <v>73</v>
      </c>
      <c r="BJ58" s="289"/>
      <c r="BK58" s="633">
        <v>1</v>
      </c>
      <c r="BL58" s="632" t="s">
        <v>73</v>
      </c>
      <c r="BM58" s="289"/>
      <c r="BN58" s="633">
        <v>1</v>
      </c>
      <c r="BO58" s="632" t="s">
        <v>73</v>
      </c>
      <c r="BP58" s="289"/>
      <c r="BQ58" s="502"/>
      <c r="BR58" s="68"/>
    </row>
    <row r="59" spans="1:101" ht="65.25" customHeight="1">
      <c r="A59" s="715" t="s">
        <v>170</v>
      </c>
      <c r="B59" s="672" t="s">
        <v>171</v>
      </c>
      <c r="C59" s="174"/>
      <c r="D59" s="103"/>
      <c r="E59" s="146"/>
      <c r="F59" s="633"/>
      <c r="G59" s="632"/>
      <c r="H59" s="289"/>
      <c r="I59" s="633"/>
      <c r="J59" s="632"/>
      <c r="K59" s="289"/>
      <c r="L59" s="633"/>
      <c r="M59" s="632"/>
      <c r="N59" s="289"/>
      <c r="O59" s="633"/>
      <c r="P59" s="632"/>
      <c r="Q59" s="289"/>
      <c r="R59" s="633">
        <v>3</v>
      </c>
      <c r="S59" s="632" t="s">
        <v>74</v>
      </c>
      <c r="T59" s="433"/>
      <c r="U59" s="720"/>
      <c r="V59" s="632"/>
      <c r="W59" s="433"/>
      <c r="X59" s="633">
        <v>5</v>
      </c>
      <c r="Y59" s="632" t="s">
        <v>74</v>
      </c>
      <c r="Z59" s="289"/>
      <c r="AA59" s="633">
        <v>3</v>
      </c>
      <c r="AB59" s="632" t="s">
        <v>73</v>
      </c>
      <c r="AC59" s="289"/>
      <c r="AD59" s="633"/>
      <c r="AE59" s="632"/>
      <c r="AF59" s="108"/>
      <c r="AG59" s="39">
        <v>5</v>
      </c>
      <c r="AH59" s="632" t="s">
        <v>74</v>
      </c>
      <c r="AI59" s="190"/>
      <c r="AJ59" s="703">
        <v>5</v>
      </c>
      <c r="AK59" s="632" t="s">
        <v>73</v>
      </c>
      <c r="AL59" s="289"/>
      <c r="AM59" s="633"/>
      <c r="AN59" s="632"/>
      <c r="AO59" s="289"/>
      <c r="AP59" s="633"/>
      <c r="AQ59" s="632"/>
      <c r="AR59" s="289"/>
      <c r="AS59" s="633"/>
      <c r="AT59" s="632"/>
      <c r="AU59" s="632"/>
      <c r="AV59" s="632">
        <v>3</v>
      </c>
      <c r="AW59" s="632" t="s">
        <v>74</v>
      </c>
      <c r="AX59" s="289"/>
      <c r="AY59" s="633"/>
      <c r="AZ59" s="632"/>
      <c r="BA59" s="289"/>
      <c r="BB59" s="633">
        <v>1</v>
      </c>
      <c r="BC59" s="632" t="s">
        <v>73</v>
      </c>
      <c r="BD59" s="289"/>
      <c r="BE59" s="633"/>
      <c r="BF59" s="632"/>
      <c r="BG59" s="289"/>
      <c r="BH59" s="633"/>
      <c r="BI59" s="632"/>
      <c r="BJ59" s="289"/>
      <c r="BK59" s="633"/>
      <c r="BL59" s="632"/>
      <c r="BM59" s="289"/>
      <c r="BN59" s="633">
        <v>3</v>
      </c>
      <c r="BO59" s="632" t="s">
        <v>74</v>
      </c>
      <c r="BP59" s="289"/>
      <c r="BQ59" s="502"/>
      <c r="BR59" s="68"/>
    </row>
    <row r="60" spans="1:101" ht="65.25" customHeight="1">
      <c r="A60" s="715" t="s">
        <v>172</v>
      </c>
      <c r="B60" s="672" t="s">
        <v>173</v>
      </c>
      <c r="C60" s="174">
        <v>4</v>
      </c>
      <c r="D60" s="103" t="s">
        <v>74</v>
      </c>
      <c r="E60" s="146"/>
      <c r="F60" s="633">
        <v>4</v>
      </c>
      <c r="G60" s="632" t="s">
        <v>74</v>
      </c>
      <c r="H60" s="289"/>
      <c r="I60" s="633">
        <v>5</v>
      </c>
      <c r="J60" s="632" t="s">
        <v>73</v>
      </c>
      <c r="K60" s="289"/>
      <c r="L60" s="633">
        <v>5</v>
      </c>
      <c r="M60" s="632" t="s">
        <v>73</v>
      </c>
      <c r="N60" s="289"/>
      <c r="O60" s="633">
        <v>5</v>
      </c>
      <c r="P60" s="632" t="s">
        <v>74</v>
      </c>
      <c r="Q60" s="289"/>
      <c r="R60" s="633"/>
      <c r="S60" s="632"/>
      <c r="T60" s="433"/>
      <c r="U60" s="720">
        <v>5</v>
      </c>
      <c r="V60" s="632" t="s">
        <v>74</v>
      </c>
      <c r="W60" s="433"/>
      <c r="X60" s="633">
        <v>5</v>
      </c>
      <c r="Y60" s="632" t="s">
        <v>74</v>
      </c>
      <c r="Z60" s="289"/>
      <c r="AA60" s="633"/>
      <c r="AB60" s="632"/>
      <c r="AC60" s="289"/>
      <c r="AD60" s="633">
        <v>5</v>
      </c>
      <c r="AE60" s="632" t="s">
        <v>74</v>
      </c>
      <c r="AF60" s="108"/>
      <c r="AG60" s="39">
        <v>5</v>
      </c>
      <c r="AH60" s="632" t="s">
        <v>74</v>
      </c>
      <c r="AI60" s="190"/>
      <c r="AJ60" s="703"/>
      <c r="AK60" s="632"/>
      <c r="AL60" s="289"/>
      <c r="AM60" s="633"/>
      <c r="AN60" s="632"/>
      <c r="AO60" s="289"/>
      <c r="AP60" s="633"/>
      <c r="AQ60" s="632"/>
      <c r="AR60" s="289"/>
      <c r="AS60" s="633">
        <v>1</v>
      </c>
      <c r="AT60" s="632" t="s">
        <v>73</v>
      </c>
      <c r="AU60" s="632"/>
      <c r="AV60" s="632">
        <v>1</v>
      </c>
      <c r="AW60" s="632" t="s">
        <v>74</v>
      </c>
      <c r="AX60" s="289"/>
      <c r="AY60" s="633">
        <v>3</v>
      </c>
      <c r="AZ60" s="632" t="s">
        <v>74</v>
      </c>
      <c r="BA60" s="289"/>
      <c r="BB60" s="633"/>
      <c r="BC60" s="632"/>
      <c r="BD60" s="289"/>
      <c r="BE60" s="633"/>
      <c r="BF60" s="632"/>
      <c r="BG60" s="289"/>
      <c r="BH60" s="633"/>
      <c r="BI60" s="632"/>
      <c r="BJ60" s="289"/>
      <c r="BK60" s="633">
        <v>3</v>
      </c>
      <c r="BL60" s="632" t="s">
        <v>73</v>
      </c>
      <c r="BM60" s="289"/>
      <c r="BN60" s="633">
        <v>3</v>
      </c>
      <c r="BO60" s="632" t="s">
        <v>74</v>
      </c>
      <c r="BP60" s="289"/>
      <c r="BQ60" s="502"/>
      <c r="BR60" s="68"/>
    </row>
    <row r="61" spans="1:101" ht="65.25" customHeight="1">
      <c r="A61" s="715" t="s">
        <v>174</v>
      </c>
      <c r="B61" s="672" t="s">
        <v>175</v>
      </c>
      <c r="C61" s="174"/>
      <c r="D61" s="103"/>
      <c r="E61" s="146"/>
      <c r="F61" s="633"/>
      <c r="G61" s="632"/>
      <c r="H61" s="289"/>
      <c r="I61" s="633"/>
      <c r="J61" s="632"/>
      <c r="K61" s="289"/>
      <c r="L61" s="633"/>
      <c r="M61" s="632"/>
      <c r="N61" s="289"/>
      <c r="O61" s="633">
        <v>3</v>
      </c>
      <c r="P61" s="632" t="s">
        <v>74</v>
      </c>
      <c r="Q61" s="289"/>
      <c r="R61" s="633">
        <v>3</v>
      </c>
      <c r="S61" s="632" t="s">
        <v>74</v>
      </c>
      <c r="T61" s="433"/>
      <c r="U61" s="720">
        <v>5</v>
      </c>
      <c r="V61" s="632" t="s">
        <v>74</v>
      </c>
      <c r="W61" s="433"/>
      <c r="X61" s="633"/>
      <c r="Y61" s="632"/>
      <c r="Z61" s="289"/>
      <c r="AA61" s="633">
        <v>3</v>
      </c>
      <c r="AB61" s="632" t="s">
        <v>73</v>
      </c>
      <c r="AC61" s="289"/>
      <c r="AD61" s="633"/>
      <c r="AE61" s="632"/>
      <c r="AF61" s="108"/>
      <c r="AG61" s="39">
        <v>5</v>
      </c>
      <c r="AH61" s="632" t="s">
        <v>74</v>
      </c>
      <c r="AI61" s="190"/>
      <c r="AJ61" s="703">
        <v>1</v>
      </c>
      <c r="AK61" s="632" t="s">
        <v>73</v>
      </c>
      <c r="AL61" s="289"/>
      <c r="AM61" s="633"/>
      <c r="AN61" s="632"/>
      <c r="AO61" s="289"/>
      <c r="AP61" s="633"/>
      <c r="AQ61" s="632"/>
      <c r="AR61" s="289"/>
      <c r="AS61" s="633">
        <v>1</v>
      </c>
      <c r="AT61" s="632" t="s">
        <v>73</v>
      </c>
      <c r="AU61" s="632"/>
      <c r="AV61" s="632">
        <v>3</v>
      </c>
      <c r="AW61" s="632" t="s">
        <v>74</v>
      </c>
      <c r="AX61" s="289"/>
      <c r="AY61" s="633"/>
      <c r="AZ61" s="632"/>
      <c r="BA61" s="289"/>
      <c r="BB61" s="633">
        <v>1</v>
      </c>
      <c r="BC61" s="632" t="s">
        <v>73</v>
      </c>
      <c r="BD61" s="289"/>
      <c r="BE61" s="633">
        <v>5</v>
      </c>
      <c r="BF61" s="632" t="s">
        <v>74</v>
      </c>
      <c r="BG61" s="289"/>
      <c r="BH61" s="633">
        <v>1</v>
      </c>
      <c r="BI61" s="632" t="s">
        <v>73</v>
      </c>
      <c r="BJ61" s="289"/>
      <c r="BK61" s="633">
        <v>1</v>
      </c>
      <c r="BL61" s="632" t="s">
        <v>73</v>
      </c>
      <c r="BM61" s="289"/>
      <c r="BN61" s="633">
        <v>1</v>
      </c>
      <c r="BO61" s="632" t="s">
        <v>73</v>
      </c>
      <c r="BP61" s="289"/>
      <c r="BQ61" s="502"/>
      <c r="BR61" s="68"/>
    </row>
    <row r="62" spans="1:101" ht="17.25" customHeight="1">
      <c r="A62" s="307"/>
      <c r="B62" s="309" t="s">
        <v>176</v>
      </c>
      <c r="C62" s="317"/>
      <c r="D62" s="716"/>
      <c r="E62" s="224"/>
      <c r="F62" s="424"/>
      <c r="G62" s="406"/>
      <c r="H62" s="609"/>
      <c r="I62" s="424"/>
      <c r="J62" s="406"/>
      <c r="K62" s="609"/>
      <c r="L62" s="424"/>
      <c r="M62" s="406"/>
      <c r="N62" s="609"/>
      <c r="O62" s="424"/>
      <c r="P62" s="406"/>
      <c r="Q62" s="609"/>
      <c r="R62" s="424"/>
      <c r="S62" s="406"/>
      <c r="T62" s="140"/>
      <c r="U62" s="349"/>
      <c r="V62" s="406"/>
      <c r="W62" s="140"/>
      <c r="X62" s="424"/>
      <c r="Y62" s="406"/>
      <c r="Z62" s="609"/>
      <c r="AA62" s="424"/>
      <c r="AB62" s="406"/>
      <c r="AC62" s="609"/>
      <c r="AD62" s="424"/>
      <c r="AE62" s="406"/>
      <c r="AF62" s="179"/>
      <c r="AG62" s="355"/>
      <c r="AH62" s="406"/>
      <c r="AI62" s="162"/>
      <c r="AJ62" s="355"/>
      <c r="AK62" s="406"/>
      <c r="AL62" s="609"/>
      <c r="AM62" s="424"/>
      <c r="AN62" s="406"/>
      <c r="AO62" s="609"/>
      <c r="AP62" s="424"/>
      <c r="AQ62" s="406"/>
      <c r="AR62" s="609"/>
      <c r="AS62" s="424"/>
      <c r="AT62" s="406"/>
      <c r="AU62" s="406"/>
      <c r="AV62" s="406"/>
      <c r="AW62" s="406"/>
      <c r="AX62" s="609"/>
      <c r="AY62" s="424"/>
      <c r="AZ62" s="406"/>
      <c r="BA62" s="609"/>
      <c r="BB62" s="424"/>
      <c r="BC62" s="406"/>
      <c r="BD62" s="609"/>
      <c r="BE62" s="424"/>
      <c r="BF62" s="406"/>
      <c r="BG62" s="609"/>
      <c r="BH62" s="424"/>
      <c r="BI62" s="406"/>
      <c r="BJ62" s="609"/>
      <c r="BK62" s="424"/>
      <c r="BL62" s="406"/>
      <c r="BM62" s="609"/>
      <c r="BN62" s="424"/>
      <c r="BO62" s="406"/>
      <c r="BP62" s="609"/>
      <c r="BQ62" s="502"/>
      <c r="BR62" s="68"/>
    </row>
    <row r="63" spans="1:101" ht="29.25" customHeight="1">
      <c r="A63" s="307"/>
      <c r="B63" s="202" t="s">
        <v>177</v>
      </c>
      <c r="C63" s="524"/>
      <c r="D63" s="216"/>
      <c r="E63" s="100"/>
      <c r="F63" s="36"/>
      <c r="G63" s="287"/>
      <c r="H63" s="422"/>
      <c r="I63" s="36"/>
      <c r="J63" s="287"/>
      <c r="K63" s="422"/>
      <c r="L63" s="36"/>
      <c r="M63" s="287"/>
      <c r="N63" s="422"/>
      <c r="O63" s="36"/>
      <c r="P63" s="287"/>
      <c r="Q63" s="422"/>
      <c r="R63" s="36"/>
      <c r="S63" s="287"/>
      <c r="T63" s="272"/>
      <c r="U63" s="652"/>
      <c r="V63" s="287"/>
      <c r="W63" s="272"/>
      <c r="X63" s="36"/>
      <c r="Y63" s="287"/>
      <c r="Z63" s="422"/>
      <c r="AA63" s="36"/>
      <c r="AB63" s="287"/>
      <c r="AC63" s="422"/>
      <c r="AD63" s="36"/>
      <c r="AE63" s="287"/>
      <c r="AF63" s="182"/>
      <c r="AG63" s="496"/>
      <c r="AH63" s="287"/>
      <c r="AI63" s="399"/>
      <c r="AJ63" s="496"/>
      <c r="AK63" s="287"/>
      <c r="AL63" s="422"/>
      <c r="AM63" s="36"/>
      <c r="AN63" s="287"/>
      <c r="AO63" s="422"/>
      <c r="AP63" s="36"/>
      <c r="AQ63" s="287"/>
      <c r="AR63" s="422"/>
      <c r="AS63" s="36"/>
      <c r="AT63" s="287"/>
      <c r="AU63" s="287"/>
      <c r="AV63" s="287"/>
      <c r="AW63" s="287"/>
      <c r="AX63" s="422"/>
      <c r="AY63" s="36"/>
      <c r="AZ63" s="287"/>
      <c r="BA63" s="422"/>
      <c r="BB63" s="36"/>
      <c r="BC63" s="287"/>
      <c r="BD63" s="422"/>
      <c r="BE63" s="36"/>
      <c r="BF63" s="287"/>
      <c r="BG63" s="422"/>
      <c r="BH63" s="36"/>
      <c r="BI63" s="287"/>
      <c r="BJ63" s="422"/>
      <c r="BK63" s="36"/>
      <c r="BL63" s="287"/>
      <c r="BM63" s="422"/>
      <c r="BN63" s="36"/>
      <c r="BO63" s="287"/>
      <c r="BP63" s="422"/>
      <c r="BQ63" s="502"/>
      <c r="BR63" s="68"/>
    </row>
    <row r="64" spans="1:101" ht="65.25" customHeight="1">
      <c r="A64" s="715" t="s">
        <v>178</v>
      </c>
      <c r="B64" s="96" t="s">
        <v>179</v>
      </c>
      <c r="C64" s="174"/>
      <c r="D64" s="103"/>
      <c r="E64" s="146"/>
      <c r="F64" s="633"/>
      <c r="G64" s="632"/>
      <c r="H64" s="289"/>
      <c r="I64" s="633"/>
      <c r="J64" s="632"/>
      <c r="K64" s="289"/>
      <c r="L64" s="633"/>
      <c r="M64" s="632"/>
      <c r="N64" s="289"/>
      <c r="O64" s="633"/>
      <c r="P64" s="632"/>
      <c r="Q64" s="289"/>
      <c r="R64" s="633"/>
      <c r="S64" s="632"/>
      <c r="T64" s="433"/>
      <c r="U64" s="720"/>
      <c r="V64" s="632"/>
      <c r="W64" s="433"/>
      <c r="X64" s="633"/>
      <c r="Y64" s="632"/>
      <c r="Z64" s="289"/>
      <c r="AA64" s="633"/>
      <c r="AB64" s="632"/>
      <c r="AC64" s="289"/>
      <c r="AD64" s="633"/>
      <c r="AE64" s="632"/>
      <c r="AF64" s="108"/>
      <c r="AG64" s="39">
        <v>5</v>
      </c>
      <c r="AH64" s="632" t="s">
        <v>74</v>
      </c>
      <c r="AI64" s="190"/>
      <c r="AJ64" s="703">
        <v>5</v>
      </c>
      <c r="AK64" s="632" t="s">
        <v>74</v>
      </c>
      <c r="AL64" s="289"/>
      <c r="AM64" s="633">
        <v>3</v>
      </c>
      <c r="AN64" s="632" t="s">
        <v>73</v>
      </c>
      <c r="AO64" s="289"/>
      <c r="AP64" s="633"/>
      <c r="AQ64" s="632"/>
      <c r="AR64" s="289"/>
      <c r="AS64" s="633">
        <v>5</v>
      </c>
      <c r="AT64" s="632" t="s">
        <v>74</v>
      </c>
      <c r="AU64" s="632"/>
      <c r="AV64" s="632">
        <v>5</v>
      </c>
      <c r="AW64" s="632" t="s">
        <v>74</v>
      </c>
      <c r="AX64" s="289"/>
      <c r="AY64" s="633"/>
      <c r="AZ64" s="632"/>
      <c r="BA64" s="289"/>
      <c r="BB64" s="633">
        <v>5</v>
      </c>
      <c r="BC64" s="632" t="s">
        <v>74</v>
      </c>
      <c r="BD64" s="289"/>
      <c r="BE64" s="633">
        <v>3</v>
      </c>
      <c r="BF64" s="632" t="s">
        <v>74</v>
      </c>
      <c r="BG64" s="289"/>
      <c r="BH64" s="633">
        <v>5</v>
      </c>
      <c r="BI64" s="632" t="s">
        <v>74</v>
      </c>
      <c r="BJ64" s="289"/>
      <c r="BK64" s="633"/>
      <c r="BL64" s="632"/>
      <c r="BM64" s="289"/>
      <c r="BN64" s="633">
        <v>5</v>
      </c>
      <c r="BO64" s="632" t="s">
        <v>74</v>
      </c>
      <c r="BP64" s="289"/>
      <c r="BQ64" s="502"/>
      <c r="BR64" s="68"/>
    </row>
    <row r="65" spans="1:101" ht="65.25" customHeight="1">
      <c r="A65" s="715" t="s">
        <v>180</v>
      </c>
      <c r="B65" s="96" t="s">
        <v>181</v>
      </c>
      <c r="C65" s="174"/>
      <c r="D65" s="103"/>
      <c r="E65" s="146"/>
      <c r="F65" s="633"/>
      <c r="G65" s="632"/>
      <c r="H65" s="289"/>
      <c r="I65" s="633">
        <v>3</v>
      </c>
      <c r="J65" s="632" t="s">
        <v>74</v>
      </c>
      <c r="K65" s="289"/>
      <c r="L65" s="633"/>
      <c r="M65" s="632"/>
      <c r="N65" s="289"/>
      <c r="O65" s="633"/>
      <c r="P65" s="632"/>
      <c r="Q65" s="289"/>
      <c r="R65" s="633"/>
      <c r="S65" s="632"/>
      <c r="T65" s="433"/>
      <c r="U65" s="720"/>
      <c r="V65" s="632"/>
      <c r="W65" s="433"/>
      <c r="X65" s="633"/>
      <c r="Y65" s="632"/>
      <c r="Z65" s="289"/>
      <c r="AA65" s="633">
        <v>2</v>
      </c>
      <c r="AB65" s="632" t="s">
        <v>73</v>
      </c>
      <c r="AC65" s="289"/>
      <c r="AD65" s="633"/>
      <c r="AE65" s="632"/>
      <c r="AF65" s="108"/>
      <c r="AG65" s="39">
        <v>3</v>
      </c>
      <c r="AH65" s="632" t="s">
        <v>74</v>
      </c>
      <c r="AI65" s="190"/>
      <c r="AJ65" s="703">
        <v>1</v>
      </c>
      <c r="AK65" s="632" t="s">
        <v>74</v>
      </c>
      <c r="AL65" s="289"/>
      <c r="AM65" s="633"/>
      <c r="AN65" s="632"/>
      <c r="AO65" s="289"/>
      <c r="AP65" s="633"/>
      <c r="AQ65" s="632"/>
      <c r="AR65" s="289"/>
      <c r="AS65" s="633">
        <v>1</v>
      </c>
      <c r="AT65" s="632" t="s">
        <v>74</v>
      </c>
      <c r="AU65" s="632"/>
      <c r="AV65" s="632">
        <v>3</v>
      </c>
      <c r="AW65" s="632" t="s">
        <v>74</v>
      </c>
      <c r="AX65" s="289"/>
      <c r="AY65" s="633"/>
      <c r="AZ65" s="632"/>
      <c r="BA65" s="289"/>
      <c r="BB65" s="633">
        <v>5</v>
      </c>
      <c r="BC65" s="632" t="s">
        <v>74</v>
      </c>
      <c r="BD65" s="289"/>
      <c r="BE65" s="633"/>
      <c r="BF65" s="632"/>
      <c r="BG65" s="289"/>
      <c r="BH65" s="633">
        <v>1</v>
      </c>
      <c r="BI65" s="632" t="s">
        <v>73</v>
      </c>
      <c r="BJ65" s="289"/>
      <c r="BK65" s="633">
        <v>1</v>
      </c>
      <c r="BL65" s="632" t="s">
        <v>73</v>
      </c>
      <c r="BM65" s="289"/>
      <c r="BN65" s="633"/>
      <c r="BO65" s="632"/>
      <c r="BP65" s="289"/>
      <c r="BQ65" s="502"/>
      <c r="BR65" s="68"/>
    </row>
    <row r="66" spans="1:101" ht="65.25" customHeight="1">
      <c r="A66" s="715" t="s">
        <v>182</v>
      </c>
      <c r="B66" s="96" t="s">
        <v>183</v>
      </c>
      <c r="C66" s="174"/>
      <c r="D66" s="103"/>
      <c r="E66" s="146"/>
      <c r="F66" s="633"/>
      <c r="G66" s="632"/>
      <c r="H66" s="289"/>
      <c r="I66" s="633"/>
      <c r="J66" s="632"/>
      <c r="K66" s="289"/>
      <c r="L66" s="633"/>
      <c r="M66" s="632"/>
      <c r="N66" s="289"/>
      <c r="O66" s="633"/>
      <c r="P66" s="632"/>
      <c r="Q66" s="289"/>
      <c r="R66" s="633"/>
      <c r="S66" s="632"/>
      <c r="T66" s="433"/>
      <c r="U66" s="720"/>
      <c r="V66" s="632"/>
      <c r="W66" s="433"/>
      <c r="X66" s="633"/>
      <c r="Y66" s="632"/>
      <c r="Z66" s="289"/>
      <c r="AA66" s="633">
        <v>2</v>
      </c>
      <c r="AB66" s="632" t="s">
        <v>73</v>
      </c>
      <c r="AC66" s="289"/>
      <c r="AD66" s="633"/>
      <c r="AE66" s="632"/>
      <c r="AF66" s="108"/>
      <c r="AG66" s="39">
        <v>5</v>
      </c>
      <c r="AH66" s="632" t="s">
        <v>74</v>
      </c>
      <c r="AI66" s="190"/>
      <c r="AJ66" s="703">
        <v>5</v>
      </c>
      <c r="AK66" s="632" t="s">
        <v>74</v>
      </c>
      <c r="AL66" s="289"/>
      <c r="AM66" s="633"/>
      <c r="AN66" s="632"/>
      <c r="AO66" s="289"/>
      <c r="AP66" s="633"/>
      <c r="AQ66" s="632"/>
      <c r="AR66" s="289"/>
      <c r="AS66" s="633">
        <v>3</v>
      </c>
      <c r="AT66" s="632" t="s">
        <v>74</v>
      </c>
      <c r="AU66" s="632"/>
      <c r="AV66" s="632">
        <v>5</v>
      </c>
      <c r="AW66" s="632" t="s">
        <v>74</v>
      </c>
      <c r="AX66" s="289"/>
      <c r="AY66" s="633"/>
      <c r="AZ66" s="632"/>
      <c r="BA66" s="289"/>
      <c r="BB66" s="633">
        <v>5</v>
      </c>
      <c r="BC66" s="632" t="s">
        <v>74</v>
      </c>
      <c r="BD66" s="289"/>
      <c r="BE66" s="633"/>
      <c r="BF66" s="632"/>
      <c r="BG66" s="289"/>
      <c r="BH66" s="633">
        <v>5</v>
      </c>
      <c r="BI66" s="632" t="s">
        <v>74</v>
      </c>
      <c r="BJ66" s="289"/>
      <c r="BK66" s="633"/>
      <c r="BL66" s="632"/>
      <c r="BM66" s="289"/>
      <c r="BN66" s="633">
        <v>5</v>
      </c>
      <c r="BO66" s="632" t="s">
        <v>74</v>
      </c>
      <c r="BP66" s="289"/>
      <c r="BQ66" s="502"/>
      <c r="BR66" s="68"/>
    </row>
    <row r="67" spans="1:101" ht="65.25" customHeight="1">
      <c r="A67" s="715" t="s">
        <v>184</v>
      </c>
      <c r="B67" s="672" t="s">
        <v>185</v>
      </c>
      <c r="C67" s="174"/>
      <c r="D67" s="103"/>
      <c r="E67" s="146"/>
      <c r="F67" s="633"/>
      <c r="G67" s="632"/>
      <c r="H67" s="289"/>
      <c r="I67" s="633"/>
      <c r="J67" s="632"/>
      <c r="K67" s="289"/>
      <c r="L67" s="633"/>
      <c r="M67" s="632"/>
      <c r="N67" s="289"/>
      <c r="O67" s="633"/>
      <c r="P67" s="632"/>
      <c r="Q67" s="289"/>
      <c r="R67" s="633">
        <v>3</v>
      </c>
      <c r="S67" s="632" t="s">
        <v>74</v>
      </c>
      <c r="T67" s="433"/>
      <c r="U67" s="720"/>
      <c r="V67" s="632"/>
      <c r="W67" s="433"/>
      <c r="X67" s="633"/>
      <c r="Y67" s="632"/>
      <c r="Z67" s="289"/>
      <c r="AA67" s="633">
        <v>4</v>
      </c>
      <c r="AB67" s="632" t="s">
        <v>74</v>
      </c>
      <c r="AC67" s="289"/>
      <c r="AD67" s="633"/>
      <c r="AE67" s="632"/>
      <c r="AF67" s="108"/>
      <c r="AG67" s="39">
        <v>5</v>
      </c>
      <c r="AH67" s="632" t="s">
        <v>74</v>
      </c>
      <c r="AI67" s="190"/>
      <c r="AJ67" s="703">
        <v>5</v>
      </c>
      <c r="AK67" s="632" t="s">
        <v>74</v>
      </c>
      <c r="AL67" s="289"/>
      <c r="AM67" s="633"/>
      <c r="AN67" s="632"/>
      <c r="AO67" s="289"/>
      <c r="AP67" s="633"/>
      <c r="AQ67" s="632"/>
      <c r="AR67" s="289"/>
      <c r="AS67" s="633">
        <v>3</v>
      </c>
      <c r="AT67" s="632" t="s">
        <v>74</v>
      </c>
      <c r="AU67" s="632"/>
      <c r="AV67" s="632">
        <v>5</v>
      </c>
      <c r="AW67" s="632" t="s">
        <v>74</v>
      </c>
      <c r="AX67" s="289"/>
      <c r="AY67" s="633"/>
      <c r="AZ67" s="632"/>
      <c r="BA67" s="289"/>
      <c r="BB67" s="633">
        <v>5</v>
      </c>
      <c r="BC67" s="632" t="s">
        <v>74</v>
      </c>
      <c r="BD67" s="289"/>
      <c r="BE67" s="633"/>
      <c r="BF67" s="632"/>
      <c r="BG67" s="289"/>
      <c r="BH67" s="633">
        <v>5</v>
      </c>
      <c r="BI67" s="632" t="s">
        <v>73</v>
      </c>
      <c r="BJ67" s="289"/>
      <c r="BK67" s="633"/>
      <c r="BL67" s="632"/>
      <c r="BM67" s="289"/>
      <c r="BN67" s="633"/>
      <c r="BO67" s="632"/>
      <c r="BP67" s="289"/>
      <c r="BQ67" s="502"/>
      <c r="BR67" s="68"/>
    </row>
    <row r="68" spans="1:101" ht="17.25" customHeight="1">
      <c r="A68" s="307"/>
      <c r="B68" s="712" t="s">
        <v>186</v>
      </c>
      <c r="C68" s="572"/>
      <c r="D68" s="361"/>
      <c r="E68" s="126"/>
      <c r="F68" s="457"/>
      <c r="G68" s="586"/>
      <c r="H68" s="320"/>
      <c r="I68" s="457"/>
      <c r="J68" s="586"/>
      <c r="K68" s="320"/>
      <c r="L68" s="457"/>
      <c r="M68" s="586"/>
      <c r="N68" s="320"/>
      <c r="O68" s="457"/>
      <c r="P68" s="586"/>
      <c r="Q68" s="320"/>
      <c r="R68" s="457"/>
      <c r="S68" s="586"/>
      <c r="T68" s="500"/>
      <c r="U68" s="260"/>
      <c r="V68" s="586"/>
      <c r="W68" s="500"/>
      <c r="X68" s="457"/>
      <c r="Y68" s="586"/>
      <c r="Z68" s="320"/>
      <c r="AA68" s="457"/>
      <c r="AB68" s="586"/>
      <c r="AC68" s="320"/>
      <c r="AD68" s="457"/>
      <c r="AE68" s="586"/>
      <c r="AF68" s="493"/>
      <c r="AG68" s="217"/>
      <c r="AH68" s="586"/>
      <c r="AI68" s="624"/>
      <c r="AJ68" s="217"/>
      <c r="AK68" s="586"/>
      <c r="AL68" s="320"/>
      <c r="AM68" s="457"/>
      <c r="AN68" s="586"/>
      <c r="AO68" s="320"/>
      <c r="AP68" s="457"/>
      <c r="AQ68" s="586"/>
      <c r="AR68" s="320"/>
      <c r="AS68" s="457"/>
      <c r="AT68" s="586"/>
      <c r="AU68" s="586"/>
      <c r="AV68" s="586"/>
      <c r="AW68" s="586"/>
      <c r="AX68" s="320"/>
      <c r="AY68" s="457"/>
      <c r="AZ68" s="586"/>
      <c r="BA68" s="320"/>
      <c r="BB68" s="457"/>
      <c r="BC68" s="586"/>
      <c r="BD68" s="320"/>
      <c r="BE68" s="457"/>
      <c r="BF68" s="586"/>
      <c r="BG68" s="320"/>
      <c r="BH68" s="457"/>
      <c r="BI68" s="586"/>
      <c r="BJ68" s="320"/>
      <c r="BK68" s="457"/>
      <c r="BL68" s="586"/>
      <c r="BM68" s="320"/>
      <c r="BN68" s="457"/>
      <c r="BO68" s="586"/>
      <c r="BP68" s="320"/>
      <c r="BQ68" s="502"/>
      <c r="BR68" s="68"/>
    </row>
    <row r="69" spans="1:101" ht="29.25" customHeight="1">
      <c r="A69" s="307"/>
      <c r="B69" s="414" t="s">
        <v>187</v>
      </c>
      <c r="C69" s="244"/>
      <c r="D69" s="607"/>
      <c r="E69" s="628"/>
      <c r="F69" s="261"/>
      <c r="G69" s="73"/>
      <c r="H69" s="172"/>
      <c r="I69" s="261"/>
      <c r="J69" s="73"/>
      <c r="K69" s="172"/>
      <c r="L69" s="261"/>
      <c r="M69" s="73"/>
      <c r="N69" s="172"/>
      <c r="O69" s="261"/>
      <c r="P69" s="73"/>
      <c r="Q69" s="172"/>
      <c r="R69" s="261"/>
      <c r="S69" s="73"/>
      <c r="T69" s="499"/>
      <c r="U69" s="288"/>
      <c r="V69" s="73"/>
      <c r="W69" s="499"/>
      <c r="X69" s="261"/>
      <c r="Y69" s="73"/>
      <c r="Z69" s="172"/>
      <c r="AA69" s="261"/>
      <c r="AB69" s="73"/>
      <c r="AC69" s="172"/>
      <c r="AD69" s="261"/>
      <c r="AE69" s="73"/>
      <c r="AF69" s="257"/>
      <c r="AG69" s="167"/>
      <c r="AH69" s="73"/>
      <c r="AI69" s="248"/>
      <c r="AJ69" s="167"/>
      <c r="AK69" s="73"/>
      <c r="AL69" s="172"/>
      <c r="AM69" s="261"/>
      <c r="AN69" s="73"/>
      <c r="AO69" s="172"/>
      <c r="AP69" s="261"/>
      <c r="AQ69" s="73"/>
      <c r="AR69" s="172"/>
      <c r="AS69" s="261"/>
      <c r="AT69" s="73"/>
      <c r="AU69" s="73"/>
      <c r="AV69" s="73"/>
      <c r="AW69" s="73"/>
      <c r="AX69" s="172"/>
      <c r="AY69" s="261"/>
      <c r="AZ69" s="73"/>
      <c r="BA69" s="172"/>
      <c r="BB69" s="261"/>
      <c r="BC69" s="73"/>
      <c r="BD69" s="172"/>
      <c r="BE69" s="261"/>
      <c r="BF69" s="73"/>
      <c r="BG69" s="172"/>
      <c r="BH69" s="261"/>
      <c r="BI69" s="73"/>
      <c r="BJ69" s="172"/>
      <c r="BK69" s="261"/>
      <c r="BL69" s="73"/>
      <c r="BM69" s="172"/>
      <c r="BN69" s="261"/>
      <c r="BO69" s="73"/>
      <c r="BP69" s="172"/>
      <c r="BQ69" s="502"/>
      <c r="BR69" s="68"/>
    </row>
    <row r="70" spans="1:101" ht="65.25" customHeight="1">
      <c r="A70" s="715" t="s">
        <v>188</v>
      </c>
      <c r="B70" s="96" t="s">
        <v>189</v>
      </c>
      <c r="C70" s="174">
        <v>4</v>
      </c>
      <c r="D70" s="103" t="s">
        <v>73</v>
      </c>
      <c r="E70" s="146"/>
      <c r="F70" s="633">
        <v>4</v>
      </c>
      <c r="G70" s="632" t="s">
        <v>73</v>
      </c>
      <c r="H70" s="289"/>
      <c r="I70" s="633">
        <v>5</v>
      </c>
      <c r="J70" s="632" t="s">
        <v>73</v>
      </c>
      <c r="K70" s="289"/>
      <c r="L70" s="633">
        <v>5</v>
      </c>
      <c r="M70" s="632" t="s">
        <v>73</v>
      </c>
      <c r="N70" s="289"/>
      <c r="O70" s="633">
        <v>5</v>
      </c>
      <c r="P70" s="632" t="s">
        <v>74</v>
      </c>
      <c r="Q70" s="289"/>
      <c r="R70" s="633"/>
      <c r="S70" s="632"/>
      <c r="T70" s="433"/>
      <c r="U70" s="720">
        <v>5</v>
      </c>
      <c r="V70" s="632" t="s">
        <v>74</v>
      </c>
      <c r="W70" s="433"/>
      <c r="X70" s="633"/>
      <c r="Y70" s="632"/>
      <c r="Z70" s="289"/>
      <c r="AA70" s="633">
        <v>3</v>
      </c>
      <c r="AB70" s="632" t="s">
        <v>73</v>
      </c>
      <c r="AC70" s="289"/>
      <c r="AD70" s="633">
        <v>5</v>
      </c>
      <c r="AE70" s="632" t="s">
        <v>74</v>
      </c>
      <c r="AF70" s="108"/>
      <c r="AG70" s="39">
        <v>5</v>
      </c>
      <c r="AH70" s="632" t="s">
        <v>74</v>
      </c>
      <c r="AI70" s="190"/>
      <c r="AJ70" s="703">
        <v>1</v>
      </c>
      <c r="AK70" s="632" t="s">
        <v>73</v>
      </c>
      <c r="AL70" s="289"/>
      <c r="AM70" s="633">
        <v>1</v>
      </c>
      <c r="AN70" s="632" t="s">
        <v>73</v>
      </c>
      <c r="AO70" s="289"/>
      <c r="AP70" s="633"/>
      <c r="AQ70" s="632"/>
      <c r="AR70" s="289"/>
      <c r="AS70" s="633">
        <v>1</v>
      </c>
      <c r="AT70" s="632" t="s">
        <v>73</v>
      </c>
      <c r="AU70" s="632"/>
      <c r="AV70" s="632">
        <v>1</v>
      </c>
      <c r="AW70" s="632" t="s">
        <v>73</v>
      </c>
      <c r="AX70" s="289"/>
      <c r="AY70" s="633"/>
      <c r="AZ70" s="632"/>
      <c r="BA70" s="289"/>
      <c r="BB70" s="633">
        <v>2</v>
      </c>
      <c r="BC70" s="632" t="s">
        <v>74</v>
      </c>
      <c r="BD70" s="289"/>
      <c r="BE70" s="633"/>
      <c r="BF70" s="632"/>
      <c r="BG70" s="289"/>
      <c r="BH70" s="633"/>
      <c r="BI70" s="632"/>
      <c r="BJ70" s="289"/>
      <c r="BK70" s="633">
        <v>1</v>
      </c>
      <c r="BL70" s="632" t="s">
        <v>73</v>
      </c>
      <c r="BM70" s="289"/>
      <c r="BN70" s="633">
        <v>1</v>
      </c>
      <c r="BO70" s="632" t="s">
        <v>73</v>
      </c>
      <c r="BP70" s="289"/>
      <c r="BQ70" s="502"/>
      <c r="BR70" s="68"/>
    </row>
    <row r="71" spans="1:101" ht="65.25" customHeight="1">
      <c r="A71" s="715" t="s">
        <v>190</v>
      </c>
      <c r="B71" s="96" t="s">
        <v>191</v>
      </c>
      <c r="C71" s="174">
        <v>3</v>
      </c>
      <c r="D71" s="103" t="s">
        <v>73</v>
      </c>
      <c r="E71" s="146"/>
      <c r="F71" s="633">
        <v>3</v>
      </c>
      <c r="G71" s="632" t="s">
        <v>73</v>
      </c>
      <c r="H71" s="289"/>
      <c r="I71" s="633">
        <v>5</v>
      </c>
      <c r="J71" s="632" t="s">
        <v>73</v>
      </c>
      <c r="K71" s="289"/>
      <c r="L71" s="633">
        <v>5</v>
      </c>
      <c r="M71" s="632" t="s">
        <v>74</v>
      </c>
      <c r="N71" s="289"/>
      <c r="O71" s="633">
        <v>5</v>
      </c>
      <c r="P71" s="632" t="s">
        <v>74</v>
      </c>
      <c r="Q71" s="289"/>
      <c r="R71" s="633"/>
      <c r="S71" s="632"/>
      <c r="T71" s="433"/>
      <c r="U71" s="720">
        <v>5</v>
      </c>
      <c r="V71" s="632" t="s">
        <v>74</v>
      </c>
      <c r="W71" s="433"/>
      <c r="X71" s="633"/>
      <c r="Y71" s="632"/>
      <c r="Z71" s="289"/>
      <c r="AA71" s="633">
        <v>3</v>
      </c>
      <c r="AB71" s="632" t="s">
        <v>73</v>
      </c>
      <c r="AC71" s="289"/>
      <c r="AD71" s="633">
        <v>5</v>
      </c>
      <c r="AE71" s="632" t="s">
        <v>74</v>
      </c>
      <c r="AF71" s="108"/>
      <c r="AG71" s="39">
        <v>5</v>
      </c>
      <c r="AH71" s="632" t="s">
        <v>74</v>
      </c>
      <c r="AI71" s="190"/>
      <c r="AJ71" s="703">
        <v>3</v>
      </c>
      <c r="AK71" s="632" t="s">
        <v>73</v>
      </c>
      <c r="AL71" s="289"/>
      <c r="AM71" s="633">
        <v>1</v>
      </c>
      <c r="AN71" s="632" t="s">
        <v>73</v>
      </c>
      <c r="AO71" s="289"/>
      <c r="AP71" s="633"/>
      <c r="AQ71" s="632"/>
      <c r="AR71" s="289"/>
      <c r="AS71" s="633">
        <v>1</v>
      </c>
      <c r="AT71" s="632" t="s">
        <v>73</v>
      </c>
      <c r="AU71" s="632"/>
      <c r="AV71" s="632">
        <v>3</v>
      </c>
      <c r="AW71" s="632" t="s">
        <v>74</v>
      </c>
      <c r="AX71" s="289"/>
      <c r="AY71" s="633"/>
      <c r="AZ71" s="632"/>
      <c r="BA71" s="289"/>
      <c r="BB71" s="633">
        <v>3</v>
      </c>
      <c r="BC71" s="632" t="s">
        <v>74</v>
      </c>
      <c r="BD71" s="289"/>
      <c r="BE71" s="633"/>
      <c r="BF71" s="632"/>
      <c r="BG71" s="289"/>
      <c r="BH71" s="633">
        <v>1</v>
      </c>
      <c r="BI71" s="632" t="s">
        <v>73</v>
      </c>
      <c r="BJ71" s="289"/>
      <c r="BK71" s="633">
        <v>1</v>
      </c>
      <c r="BL71" s="632" t="s">
        <v>73</v>
      </c>
      <c r="BM71" s="289"/>
      <c r="BN71" s="633">
        <v>1</v>
      </c>
      <c r="BO71" s="632" t="s">
        <v>73</v>
      </c>
      <c r="BP71" s="289"/>
      <c r="BQ71" s="502"/>
      <c r="BR71" s="68"/>
    </row>
    <row r="72" spans="1:101" ht="65.25" customHeight="1">
      <c r="A72" s="715" t="s">
        <v>192</v>
      </c>
      <c r="B72" s="672" t="s">
        <v>193</v>
      </c>
      <c r="C72" s="174"/>
      <c r="D72" s="103"/>
      <c r="E72" s="146"/>
      <c r="F72" s="633"/>
      <c r="G72" s="632"/>
      <c r="H72" s="289"/>
      <c r="I72" s="633"/>
      <c r="J72" s="632"/>
      <c r="K72" s="289"/>
      <c r="L72" s="633">
        <v>5</v>
      </c>
      <c r="M72" s="632" t="s">
        <v>73</v>
      </c>
      <c r="N72" s="289"/>
      <c r="O72" s="633">
        <v>5</v>
      </c>
      <c r="P72" s="632" t="s">
        <v>74</v>
      </c>
      <c r="Q72" s="289"/>
      <c r="R72" s="633">
        <v>3</v>
      </c>
      <c r="S72" s="632" t="s">
        <v>73</v>
      </c>
      <c r="T72" s="433"/>
      <c r="U72" s="720"/>
      <c r="V72" s="632"/>
      <c r="W72" s="433"/>
      <c r="X72" s="633">
        <v>5</v>
      </c>
      <c r="Y72" s="632" t="s">
        <v>74</v>
      </c>
      <c r="Z72" s="289"/>
      <c r="AA72" s="633">
        <v>3</v>
      </c>
      <c r="AB72" s="632" t="s">
        <v>74</v>
      </c>
      <c r="AC72" s="289"/>
      <c r="AD72" s="633"/>
      <c r="AE72" s="632"/>
      <c r="AF72" s="108"/>
      <c r="AG72" s="39">
        <v>5</v>
      </c>
      <c r="AH72" s="632" t="s">
        <v>74</v>
      </c>
      <c r="AI72" s="190"/>
      <c r="AJ72" s="703">
        <v>5</v>
      </c>
      <c r="AK72" s="632" t="s">
        <v>73</v>
      </c>
      <c r="AL72" s="289"/>
      <c r="AM72" s="633">
        <v>1</v>
      </c>
      <c r="AN72" s="632" t="s">
        <v>73</v>
      </c>
      <c r="AO72" s="289"/>
      <c r="AP72" s="633"/>
      <c r="AQ72" s="632"/>
      <c r="AR72" s="289"/>
      <c r="AS72" s="633">
        <v>1</v>
      </c>
      <c r="AT72" s="632" t="s">
        <v>73</v>
      </c>
      <c r="AU72" s="632"/>
      <c r="AV72" s="632">
        <v>1</v>
      </c>
      <c r="AW72" s="632" t="s">
        <v>73</v>
      </c>
      <c r="AX72" s="289"/>
      <c r="AY72" s="633"/>
      <c r="AZ72" s="632"/>
      <c r="BA72" s="289"/>
      <c r="BB72" s="633">
        <v>2</v>
      </c>
      <c r="BC72" s="632" t="s">
        <v>74</v>
      </c>
      <c r="BD72" s="289"/>
      <c r="BE72" s="633">
        <v>3</v>
      </c>
      <c r="BF72" s="632" t="s">
        <v>73</v>
      </c>
      <c r="BG72" s="289"/>
      <c r="BH72" s="633">
        <v>1</v>
      </c>
      <c r="BI72" s="632" t="s">
        <v>73</v>
      </c>
      <c r="BJ72" s="289"/>
      <c r="BK72" s="633">
        <v>1</v>
      </c>
      <c r="BL72" s="632" t="s">
        <v>73</v>
      </c>
      <c r="BM72" s="289"/>
      <c r="BN72" s="633"/>
      <c r="BO72" s="632"/>
      <c r="BP72" s="289"/>
      <c r="BQ72" s="502"/>
      <c r="BR72" s="68"/>
    </row>
    <row r="73" spans="1:101" ht="65.25" customHeight="1">
      <c r="A73" s="715" t="s">
        <v>194</v>
      </c>
      <c r="B73" s="672" t="s">
        <v>195</v>
      </c>
      <c r="C73" s="174"/>
      <c r="D73" s="103"/>
      <c r="E73" s="146"/>
      <c r="F73" s="633"/>
      <c r="G73" s="632"/>
      <c r="H73" s="289"/>
      <c r="I73" s="633"/>
      <c r="J73" s="632"/>
      <c r="K73" s="289"/>
      <c r="L73" s="633"/>
      <c r="M73" s="632"/>
      <c r="N73" s="289"/>
      <c r="O73" s="633"/>
      <c r="P73" s="632"/>
      <c r="Q73" s="289"/>
      <c r="R73" s="633"/>
      <c r="S73" s="632"/>
      <c r="T73" s="433"/>
      <c r="U73" s="720"/>
      <c r="V73" s="632"/>
      <c r="W73" s="433"/>
      <c r="X73" s="633"/>
      <c r="Y73" s="632"/>
      <c r="Z73" s="289"/>
      <c r="AA73" s="633">
        <v>2</v>
      </c>
      <c r="AB73" s="632" t="s">
        <v>73</v>
      </c>
      <c r="AC73" s="289"/>
      <c r="AD73" s="633"/>
      <c r="AE73" s="632"/>
      <c r="AF73" s="108"/>
      <c r="AG73" s="39">
        <v>5</v>
      </c>
      <c r="AH73" s="632" t="s">
        <v>74</v>
      </c>
      <c r="AI73" s="190"/>
      <c r="AJ73" s="703">
        <v>3</v>
      </c>
      <c r="AK73" s="632" t="s">
        <v>73</v>
      </c>
      <c r="AL73" s="289"/>
      <c r="AM73" s="633"/>
      <c r="AN73" s="632"/>
      <c r="AO73" s="289"/>
      <c r="AP73" s="633"/>
      <c r="AQ73" s="632"/>
      <c r="AR73" s="289"/>
      <c r="AS73" s="633">
        <v>1</v>
      </c>
      <c r="AT73" s="632" t="s">
        <v>73</v>
      </c>
      <c r="AU73" s="632"/>
      <c r="AV73" s="632">
        <v>1</v>
      </c>
      <c r="AW73" s="632" t="s">
        <v>73</v>
      </c>
      <c r="AX73" s="289"/>
      <c r="AY73" s="633"/>
      <c r="AZ73" s="632"/>
      <c r="BA73" s="289"/>
      <c r="BB73" s="633">
        <v>2</v>
      </c>
      <c r="BC73" s="632" t="s">
        <v>73</v>
      </c>
      <c r="BD73" s="289"/>
      <c r="BE73" s="633"/>
      <c r="BF73" s="632"/>
      <c r="BG73" s="289"/>
      <c r="BH73" s="633">
        <v>1</v>
      </c>
      <c r="BI73" s="632" t="s">
        <v>73</v>
      </c>
      <c r="BJ73" s="289"/>
      <c r="BK73" s="633">
        <v>3</v>
      </c>
      <c r="BL73" s="632" t="s">
        <v>74</v>
      </c>
      <c r="BM73" s="289"/>
      <c r="BN73" s="633"/>
      <c r="BO73" s="632"/>
      <c r="BP73" s="289"/>
      <c r="BQ73" s="502"/>
      <c r="BR73" s="68"/>
    </row>
    <row r="74" spans="1:101" ht="65.25" customHeight="1">
      <c r="A74" s="715" t="s">
        <v>196</v>
      </c>
      <c r="B74" s="672" t="s">
        <v>197</v>
      </c>
      <c r="C74" s="174"/>
      <c r="D74" s="103"/>
      <c r="E74" s="146"/>
      <c r="F74" s="633"/>
      <c r="G74" s="632"/>
      <c r="H74" s="289"/>
      <c r="I74" s="633"/>
      <c r="J74" s="632"/>
      <c r="K74" s="289"/>
      <c r="L74" s="633"/>
      <c r="M74" s="632"/>
      <c r="N74" s="289"/>
      <c r="O74" s="633"/>
      <c r="P74" s="632"/>
      <c r="Q74" s="289"/>
      <c r="R74" s="633"/>
      <c r="S74" s="632"/>
      <c r="T74" s="433"/>
      <c r="U74" s="720"/>
      <c r="V74" s="632"/>
      <c r="W74" s="433"/>
      <c r="X74" s="633">
        <v>5</v>
      </c>
      <c r="Y74" s="632" t="s">
        <v>74</v>
      </c>
      <c r="Z74" s="289"/>
      <c r="AA74" s="633"/>
      <c r="AB74" s="632"/>
      <c r="AC74" s="289"/>
      <c r="AD74" s="633"/>
      <c r="AE74" s="632"/>
      <c r="AF74" s="108"/>
      <c r="AG74" s="39">
        <v>4</v>
      </c>
      <c r="AH74" s="632" t="s">
        <v>74</v>
      </c>
      <c r="AI74" s="190"/>
      <c r="AJ74" s="703"/>
      <c r="AK74" s="632"/>
      <c r="AL74" s="289"/>
      <c r="AM74" s="633"/>
      <c r="AN74" s="632"/>
      <c r="AO74" s="289"/>
      <c r="AP74" s="633"/>
      <c r="AQ74" s="632"/>
      <c r="AR74" s="289"/>
      <c r="AS74" s="633"/>
      <c r="AT74" s="632"/>
      <c r="AU74" s="632"/>
      <c r="AV74" s="632">
        <v>3</v>
      </c>
      <c r="AW74" s="632" t="s">
        <v>74</v>
      </c>
      <c r="AX74" s="289"/>
      <c r="AY74" s="633"/>
      <c r="AZ74" s="632"/>
      <c r="BA74" s="289"/>
      <c r="BB74" s="633"/>
      <c r="BC74" s="632"/>
      <c r="BD74" s="289"/>
      <c r="BE74" s="633"/>
      <c r="BF74" s="632"/>
      <c r="BG74" s="289"/>
      <c r="BH74" s="633"/>
      <c r="BI74" s="632"/>
      <c r="BJ74" s="289"/>
      <c r="BK74" s="633"/>
      <c r="BL74" s="632"/>
      <c r="BM74" s="289"/>
      <c r="BN74" s="633"/>
      <c r="BO74" s="632"/>
      <c r="BP74" s="289"/>
      <c r="BQ74" s="502"/>
      <c r="BR74" s="68"/>
    </row>
    <row r="75" spans="1:101" ht="65.25" customHeight="1">
      <c r="A75" s="715" t="s">
        <v>198</v>
      </c>
      <c r="B75" s="672" t="s">
        <v>318</v>
      </c>
      <c r="C75" s="174">
        <v>4</v>
      </c>
      <c r="D75" s="103" t="s">
        <v>74</v>
      </c>
      <c r="E75" s="146"/>
      <c r="F75" s="633">
        <v>4</v>
      </c>
      <c r="G75" s="632" t="s">
        <v>74</v>
      </c>
      <c r="H75" s="146"/>
      <c r="I75" s="633"/>
      <c r="J75" s="632"/>
      <c r="K75" s="289"/>
      <c r="L75" s="633">
        <v>3</v>
      </c>
      <c r="M75" s="632" t="s">
        <v>74</v>
      </c>
      <c r="N75" s="289"/>
      <c r="O75" s="633"/>
      <c r="P75" s="632"/>
      <c r="Q75" s="289"/>
      <c r="R75" s="633">
        <v>3</v>
      </c>
      <c r="S75" s="632" t="s">
        <v>74</v>
      </c>
      <c r="T75" s="433"/>
      <c r="U75" s="720"/>
      <c r="V75" s="632"/>
      <c r="W75" s="433"/>
      <c r="X75" s="633">
        <v>3</v>
      </c>
      <c r="Y75" s="632" t="s">
        <v>74</v>
      </c>
      <c r="Z75" s="289"/>
      <c r="AA75" s="633"/>
      <c r="AB75" s="632"/>
      <c r="AC75" s="289"/>
      <c r="AD75" s="633"/>
      <c r="AE75" s="632"/>
      <c r="AF75" s="108"/>
      <c r="AG75" s="39">
        <v>5</v>
      </c>
      <c r="AH75" s="632" t="s">
        <v>74</v>
      </c>
      <c r="AI75" s="190"/>
      <c r="AJ75" s="703"/>
      <c r="AK75" s="632"/>
      <c r="AL75" s="289"/>
      <c r="AM75" s="633"/>
      <c r="AN75" s="632"/>
      <c r="AO75" s="289"/>
      <c r="AP75" s="633"/>
      <c r="AQ75" s="632"/>
      <c r="AR75" s="289"/>
      <c r="AS75" s="633"/>
      <c r="AT75" s="632"/>
      <c r="AU75" s="632"/>
      <c r="AV75" s="632">
        <v>3</v>
      </c>
      <c r="AW75" s="632" t="s">
        <v>74</v>
      </c>
      <c r="AX75" s="289"/>
      <c r="AY75" s="633"/>
      <c r="AZ75" s="632"/>
      <c r="BA75" s="289"/>
      <c r="BB75" s="633">
        <v>2</v>
      </c>
      <c r="BC75" s="632" t="s">
        <v>73</v>
      </c>
      <c r="BD75" s="289"/>
      <c r="BE75" s="633"/>
      <c r="BF75" s="632"/>
      <c r="BG75" s="289"/>
      <c r="BH75" s="633"/>
      <c r="BI75" s="632"/>
      <c r="BJ75" s="289"/>
      <c r="BK75" s="633">
        <v>1</v>
      </c>
      <c r="BL75" s="632" t="s">
        <v>73</v>
      </c>
      <c r="BM75" s="289"/>
      <c r="BN75" s="633">
        <v>1</v>
      </c>
      <c r="BO75" s="632" t="s">
        <v>74</v>
      </c>
      <c r="BP75" s="289"/>
      <c r="BQ75" s="502"/>
      <c r="BR75" s="68"/>
    </row>
    <row r="76" spans="1:101" ht="65.25" customHeight="1">
      <c r="A76" s="715" t="s">
        <v>200</v>
      </c>
      <c r="B76" s="672" t="s">
        <v>201</v>
      </c>
      <c r="C76" s="174"/>
      <c r="D76" s="103"/>
      <c r="E76" s="146"/>
      <c r="F76" s="633"/>
      <c r="G76" s="632"/>
      <c r="H76" s="289"/>
      <c r="I76" s="633"/>
      <c r="J76" s="632"/>
      <c r="K76" s="289"/>
      <c r="L76" s="633">
        <v>3</v>
      </c>
      <c r="M76" s="632" t="s">
        <v>73</v>
      </c>
      <c r="N76" s="289"/>
      <c r="O76" s="633"/>
      <c r="P76" s="632"/>
      <c r="Q76" s="289"/>
      <c r="R76" s="633">
        <v>3</v>
      </c>
      <c r="S76" s="632" t="s">
        <v>74</v>
      </c>
      <c r="T76" s="433"/>
      <c r="U76" s="720"/>
      <c r="V76" s="632"/>
      <c r="W76" s="433"/>
      <c r="X76" s="633">
        <v>5</v>
      </c>
      <c r="Y76" s="632" t="s">
        <v>74</v>
      </c>
      <c r="Z76" s="289"/>
      <c r="AA76" s="633">
        <v>3</v>
      </c>
      <c r="AB76" s="632" t="s">
        <v>73</v>
      </c>
      <c r="AC76" s="289"/>
      <c r="AD76" s="633"/>
      <c r="AE76" s="632"/>
      <c r="AF76" s="108"/>
      <c r="AG76" s="39">
        <v>4</v>
      </c>
      <c r="AH76" s="632" t="s">
        <v>74</v>
      </c>
      <c r="AI76" s="190"/>
      <c r="AJ76" s="703">
        <v>3</v>
      </c>
      <c r="AK76" s="632" t="s">
        <v>73</v>
      </c>
      <c r="AL76" s="289"/>
      <c r="AM76" s="633">
        <v>1</v>
      </c>
      <c r="AN76" s="632" t="s">
        <v>73</v>
      </c>
      <c r="AO76" s="289"/>
      <c r="AP76" s="633"/>
      <c r="AQ76" s="632"/>
      <c r="AR76" s="289"/>
      <c r="AS76" s="633">
        <v>1</v>
      </c>
      <c r="AT76" s="632" t="s">
        <v>73</v>
      </c>
      <c r="AU76" s="632"/>
      <c r="AV76" s="632">
        <v>5</v>
      </c>
      <c r="AW76" s="632" t="s">
        <v>74</v>
      </c>
      <c r="AX76" s="289"/>
      <c r="AY76" s="633"/>
      <c r="AZ76" s="632"/>
      <c r="BA76" s="289"/>
      <c r="BB76" s="633">
        <v>2</v>
      </c>
      <c r="BC76" s="632" t="s">
        <v>73</v>
      </c>
      <c r="BD76" s="289"/>
      <c r="BE76" s="633"/>
      <c r="BF76" s="632"/>
      <c r="BG76" s="289"/>
      <c r="BH76" s="633"/>
      <c r="BI76" s="632"/>
      <c r="BJ76" s="289"/>
      <c r="BK76" s="633"/>
      <c r="BL76" s="632"/>
      <c r="BM76" s="289"/>
      <c r="BN76" s="633"/>
      <c r="BO76" s="632"/>
      <c r="BP76" s="289"/>
      <c r="BQ76" s="502"/>
      <c r="BR76" s="68"/>
    </row>
    <row r="77" spans="1:101" ht="29.25" customHeight="1">
      <c r="A77" s="68"/>
      <c r="B77" s="414" t="s">
        <v>202</v>
      </c>
      <c r="C77" s="244"/>
      <c r="D77" s="607"/>
      <c r="E77" s="628"/>
      <c r="F77" s="261"/>
      <c r="G77" s="73"/>
      <c r="H77" s="172"/>
      <c r="I77" s="261"/>
      <c r="J77" s="73"/>
      <c r="K77" s="172"/>
      <c r="L77" s="261"/>
      <c r="M77" s="73"/>
      <c r="N77" s="172"/>
      <c r="O77" s="261"/>
      <c r="P77" s="73"/>
      <c r="Q77" s="172"/>
      <c r="R77" s="261"/>
      <c r="S77" s="73"/>
      <c r="T77" s="499"/>
      <c r="U77" s="288"/>
      <c r="V77" s="73"/>
      <c r="W77" s="499"/>
      <c r="X77" s="261"/>
      <c r="Y77" s="73"/>
      <c r="Z77" s="172"/>
      <c r="AA77" s="261"/>
      <c r="AB77" s="73"/>
      <c r="AC77" s="172"/>
      <c r="AD77" s="261"/>
      <c r="AE77" s="73"/>
      <c r="AF77" s="257"/>
      <c r="AG77" s="167"/>
      <c r="AH77" s="73"/>
      <c r="AI77" s="248"/>
      <c r="AJ77" s="167"/>
      <c r="AK77" s="73"/>
      <c r="AL77" s="172"/>
      <c r="AM77" s="261"/>
      <c r="AN77" s="73"/>
      <c r="AO77" s="172"/>
      <c r="AP77" s="261"/>
      <c r="AQ77" s="73"/>
      <c r="AR77" s="172"/>
      <c r="AS77" s="261"/>
      <c r="AT77" s="73"/>
      <c r="AU77" s="73"/>
      <c r="AV77" s="73"/>
      <c r="AW77" s="73"/>
      <c r="AX77" s="172"/>
      <c r="AY77" s="261"/>
      <c r="AZ77" s="73"/>
      <c r="BA77" s="172"/>
      <c r="BB77" s="261"/>
      <c r="BC77" s="73"/>
      <c r="BD77" s="172"/>
      <c r="BE77" s="261"/>
      <c r="BF77" s="73"/>
      <c r="BG77" s="172"/>
      <c r="BH77" s="261"/>
      <c r="BI77" s="73"/>
      <c r="BJ77" s="172"/>
      <c r="BK77" s="261"/>
      <c r="BL77" s="73"/>
      <c r="BM77" s="172"/>
      <c r="BN77" s="261"/>
      <c r="BO77" s="73"/>
      <c r="BP77" s="172"/>
      <c r="BQ77" s="502"/>
      <c r="BR77" s="68"/>
    </row>
    <row r="78" spans="1:101" ht="65.25" customHeight="1">
      <c r="A78" s="715" t="s">
        <v>203</v>
      </c>
      <c r="B78" s="96" t="s">
        <v>204</v>
      </c>
      <c r="C78" s="174"/>
      <c r="D78" s="103"/>
      <c r="E78" s="146"/>
      <c r="F78" s="633"/>
      <c r="G78" s="632"/>
      <c r="H78" s="289"/>
      <c r="I78" s="633">
        <v>3</v>
      </c>
      <c r="J78" s="632" t="s">
        <v>73</v>
      </c>
      <c r="K78" s="289"/>
      <c r="L78" s="633">
        <v>5</v>
      </c>
      <c r="M78" s="632" t="s">
        <v>74</v>
      </c>
      <c r="N78" s="289"/>
      <c r="O78" s="633"/>
      <c r="P78" s="632"/>
      <c r="Q78" s="289"/>
      <c r="R78" s="633"/>
      <c r="S78" s="632"/>
      <c r="T78" s="433"/>
      <c r="U78" s="720"/>
      <c r="V78" s="632"/>
      <c r="W78" s="433"/>
      <c r="X78" s="633">
        <v>3</v>
      </c>
      <c r="Y78" s="632" t="s">
        <v>73</v>
      </c>
      <c r="Z78" s="289"/>
      <c r="AA78" s="633">
        <v>5</v>
      </c>
      <c r="AB78" s="632" t="s">
        <v>74</v>
      </c>
      <c r="AC78" s="289"/>
      <c r="AD78" s="633"/>
      <c r="AE78" s="632"/>
      <c r="AF78" s="108"/>
      <c r="AG78" s="39">
        <v>5</v>
      </c>
      <c r="AH78" s="632" t="s">
        <v>74</v>
      </c>
      <c r="AI78" s="190"/>
      <c r="AJ78" s="703">
        <v>5</v>
      </c>
      <c r="AK78" s="632" t="s">
        <v>74</v>
      </c>
      <c r="AL78" s="289"/>
      <c r="AM78" s="633"/>
      <c r="AN78" s="632"/>
      <c r="AO78" s="289"/>
      <c r="AP78" s="633"/>
      <c r="AQ78" s="632"/>
      <c r="AR78" s="289"/>
      <c r="AS78" s="633"/>
      <c r="AT78" s="632"/>
      <c r="AU78" s="632"/>
      <c r="AV78" s="632">
        <v>1</v>
      </c>
      <c r="AW78" s="632" t="s">
        <v>73</v>
      </c>
      <c r="AX78" s="289"/>
      <c r="AY78" s="633"/>
      <c r="AZ78" s="632"/>
      <c r="BA78" s="289"/>
      <c r="BB78" s="633">
        <v>2</v>
      </c>
      <c r="BC78" s="632" t="s">
        <v>73</v>
      </c>
      <c r="BD78" s="289"/>
      <c r="BE78" s="633"/>
      <c r="BF78" s="632"/>
      <c r="BG78" s="289"/>
      <c r="BH78" s="633"/>
      <c r="BI78" s="632"/>
      <c r="BJ78" s="289"/>
      <c r="BK78" s="633"/>
      <c r="BL78" s="632"/>
      <c r="BM78" s="289"/>
      <c r="BN78" s="633"/>
      <c r="BO78" s="632"/>
      <c r="BP78" s="289"/>
      <c r="BQ78" s="502"/>
      <c r="BR78" s="68"/>
    </row>
    <row r="79" spans="1:101" ht="65.25" customHeight="1">
      <c r="A79" s="715" t="s">
        <v>205</v>
      </c>
      <c r="B79" s="96" t="s">
        <v>206</v>
      </c>
      <c r="C79" s="174"/>
      <c r="D79" s="103"/>
      <c r="E79" s="146"/>
      <c r="F79" s="633"/>
      <c r="G79" s="632"/>
      <c r="H79" s="289"/>
      <c r="I79" s="633"/>
      <c r="J79" s="632"/>
      <c r="K79" s="289"/>
      <c r="L79" s="633"/>
      <c r="M79" s="632"/>
      <c r="N79" s="289"/>
      <c r="O79" s="633"/>
      <c r="P79" s="632"/>
      <c r="Q79" s="289"/>
      <c r="R79" s="633"/>
      <c r="S79" s="632"/>
      <c r="T79" s="433"/>
      <c r="U79" s="720"/>
      <c r="V79" s="632"/>
      <c r="W79" s="433"/>
      <c r="X79" s="633"/>
      <c r="Y79" s="632"/>
      <c r="Z79" s="289"/>
      <c r="AA79" s="633">
        <v>5</v>
      </c>
      <c r="AB79" s="632" t="s">
        <v>74</v>
      </c>
      <c r="AC79" s="289"/>
      <c r="AD79" s="633"/>
      <c r="AE79" s="632"/>
      <c r="AF79" s="108"/>
      <c r="AG79" s="39">
        <v>5</v>
      </c>
      <c r="AH79" s="632" t="s">
        <v>74</v>
      </c>
      <c r="AI79" s="190"/>
      <c r="AJ79" s="703">
        <v>1</v>
      </c>
      <c r="AK79" s="632" t="s">
        <v>73</v>
      </c>
      <c r="AL79" s="289"/>
      <c r="AM79" s="633">
        <v>1</v>
      </c>
      <c r="AN79" s="632" t="s">
        <v>73</v>
      </c>
      <c r="AO79" s="289"/>
      <c r="AP79" s="633"/>
      <c r="AQ79" s="632"/>
      <c r="AR79" s="289"/>
      <c r="AS79" s="633">
        <v>3</v>
      </c>
      <c r="AT79" s="632" t="s">
        <v>74</v>
      </c>
      <c r="AU79" s="632"/>
      <c r="AV79" s="632">
        <v>5</v>
      </c>
      <c r="AW79" s="632" t="s">
        <v>74</v>
      </c>
      <c r="AX79" s="289"/>
      <c r="AY79" s="633"/>
      <c r="AZ79" s="632"/>
      <c r="BA79" s="289"/>
      <c r="BB79" s="633">
        <v>3</v>
      </c>
      <c r="BC79" s="632" t="s">
        <v>74</v>
      </c>
      <c r="BD79" s="289"/>
      <c r="BE79" s="633"/>
      <c r="BF79" s="632"/>
      <c r="BG79" s="289"/>
      <c r="BH79" s="633">
        <v>3</v>
      </c>
      <c r="BI79" s="632" t="s">
        <v>74</v>
      </c>
      <c r="BJ79" s="289"/>
      <c r="BK79" s="633"/>
      <c r="BL79" s="632"/>
      <c r="BM79" s="289"/>
      <c r="BN79" s="633">
        <v>3</v>
      </c>
      <c r="BO79" s="632" t="s">
        <v>74</v>
      </c>
      <c r="BP79" s="289"/>
      <c r="BQ79" s="502"/>
      <c r="BR79" s="68"/>
    </row>
    <row r="80" spans="1:101" ht="65.25" customHeight="1">
      <c r="A80" s="715" t="s">
        <v>207</v>
      </c>
      <c r="B80" s="672" t="s">
        <v>208</v>
      </c>
      <c r="C80" s="174"/>
      <c r="D80" s="103"/>
      <c r="E80" s="146"/>
      <c r="F80" s="633"/>
      <c r="G80" s="632"/>
      <c r="H80" s="289"/>
      <c r="I80" s="633">
        <v>3</v>
      </c>
      <c r="J80" s="632" t="s">
        <v>73</v>
      </c>
      <c r="K80" s="289"/>
      <c r="L80" s="633">
        <v>3</v>
      </c>
      <c r="M80" s="632" t="s">
        <v>73</v>
      </c>
      <c r="N80" s="289"/>
      <c r="O80" s="633">
        <v>5</v>
      </c>
      <c r="P80" s="632" t="s">
        <v>73</v>
      </c>
      <c r="Q80" s="289"/>
      <c r="R80" s="633"/>
      <c r="S80" s="632"/>
      <c r="T80" s="433"/>
      <c r="U80" s="720"/>
      <c r="V80" s="632"/>
      <c r="W80" s="433"/>
      <c r="X80" s="633">
        <v>5</v>
      </c>
      <c r="Y80" s="632" t="s">
        <v>74</v>
      </c>
      <c r="Z80" s="289"/>
      <c r="AA80" s="633">
        <v>5</v>
      </c>
      <c r="AB80" s="632" t="s">
        <v>74</v>
      </c>
      <c r="AC80" s="289"/>
      <c r="AD80" s="633">
        <v>5</v>
      </c>
      <c r="AE80" s="632" t="s">
        <v>73</v>
      </c>
      <c r="AF80" s="108"/>
      <c r="AG80" s="39">
        <v>5</v>
      </c>
      <c r="AH80" s="632" t="s">
        <v>74</v>
      </c>
      <c r="AI80" s="190"/>
      <c r="AJ80" s="703">
        <v>5</v>
      </c>
      <c r="AK80" s="632" t="s">
        <v>74</v>
      </c>
      <c r="AL80" s="289"/>
      <c r="AM80" s="633"/>
      <c r="AN80" s="632"/>
      <c r="AO80" s="289"/>
      <c r="AP80" s="633"/>
      <c r="AQ80" s="632"/>
      <c r="AR80" s="289"/>
      <c r="AS80" s="633">
        <v>1</v>
      </c>
      <c r="AT80" s="632" t="s">
        <v>73</v>
      </c>
      <c r="AU80" s="632"/>
      <c r="AV80" s="632">
        <v>1</v>
      </c>
      <c r="AW80" s="632" t="s">
        <v>73</v>
      </c>
      <c r="AX80" s="289"/>
      <c r="AY80" s="633"/>
      <c r="AZ80" s="632"/>
      <c r="BA80" s="289"/>
      <c r="BB80" s="633">
        <v>3</v>
      </c>
      <c r="BC80" s="632" t="s">
        <v>73</v>
      </c>
      <c r="BD80" s="289"/>
      <c r="BE80" s="633"/>
      <c r="BF80" s="632"/>
      <c r="BG80" s="289"/>
      <c r="BH80" s="633"/>
      <c r="BI80" s="632"/>
      <c r="BJ80" s="289"/>
      <c r="BK80" s="633">
        <v>3</v>
      </c>
      <c r="BL80" s="632" t="s">
        <v>74</v>
      </c>
      <c r="BM80" s="289"/>
      <c r="BN80" s="633">
        <v>3</v>
      </c>
      <c r="BO80" s="632" t="s">
        <v>74</v>
      </c>
      <c r="BP80" s="289"/>
      <c r="BQ80" s="502"/>
      <c r="BR80" s="68"/>
    </row>
    <row r="81" spans="1:101" ht="65.25" customHeight="1">
      <c r="A81" s="715" t="s">
        <v>209</v>
      </c>
      <c r="B81" s="672" t="s">
        <v>210</v>
      </c>
      <c r="C81" s="174"/>
      <c r="D81" s="103"/>
      <c r="E81" s="146"/>
      <c r="F81" s="633"/>
      <c r="G81" s="632"/>
      <c r="H81" s="289"/>
      <c r="I81" s="633"/>
      <c r="J81" s="632"/>
      <c r="K81" s="289"/>
      <c r="L81" s="633"/>
      <c r="M81" s="632"/>
      <c r="N81" s="289"/>
      <c r="O81" s="633">
        <v>5</v>
      </c>
      <c r="P81" s="632" t="s">
        <v>73</v>
      </c>
      <c r="Q81" s="289"/>
      <c r="R81" s="633">
        <v>3</v>
      </c>
      <c r="S81" s="632" t="s">
        <v>73</v>
      </c>
      <c r="T81" s="433"/>
      <c r="U81" s="720"/>
      <c r="V81" s="632"/>
      <c r="W81" s="433"/>
      <c r="X81" s="633">
        <v>5</v>
      </c>
      <c r="Y81" s="632" t="s">
        <v>74</v>
      </c>
      <c r="Z81" s="289"/>
      <c r="AA81" s="633">
        <v>3</v>
      </c>
      <c r="AB81" s="632" t="s">
        <v>73</v>
      </c>
      <c r="AC81" s="289"/>
      <c r="AD81" s="633">
        <v>5</v>
      </c>
      <c r="AE81" s="632" t="s">
        <v>73</v>
      </c>
      <c r="AF81" s="108"/>
      <c r="AG81" s="39">
        <v>5</v>
      </c>
      <c r="AH81" s="632" t="s">
        <v>74</v>
      </c>
      <c r="AI81" s="190"/>
      <c r="AJ81" s="703"/>
      <c r="AK81" s="632"/>
      <c r="AL81" s="289"/>
      <c r="AM81" s="633"/>
      <c r="AN81" s="632"/>
      <c r="AO81" s="289"/>
      <c r="AP81" s="633"/>
      <c r="AQ81" s="632"/>
      <c r="AR81" s="289"/>
      <c r="AS81" s="633"/>
      <c r="AT81" s="632"/>
      <c r="AU81" s="632"/>
      <c r="AV81" s="632">
        <v>3</v>
      </c>
      <c r="AW81" s="632" t="s">
        <v>74</v>
      </c>
      <c r="AX81" s="289"/>
      <c r="AY81" s="633"/>
      <c r="AZ81" s="632"/>
      <c r="BA81" s="289"/>
      <c r="BB81" s="633">
        <v>4</v>
      </c>
      <c r="BC81" s="632" t="s">
        <v>74</v>
      </c>
      <c r="BD81" s="289"/>
      <c r="BE81" s="633"/>
      <c r="BF81" s="632"/>
      <c r="BG81" s="289"/>
      <c r="BH81" s="633"/>
      <c r="BI81" s="632"/>
      <c r="BJ81" s="289"/>
      <c r="BK81" s="633"/>
      <c r="BL81" s="632"/>
      <c r="BM81" s="289"/>
      <c r="BN81" s="633"/>
      <c r="BO81" s="632"/>
      <c r="BP81" s="289"/>
      <c r="BQ81" s="502"/>
      <c r="BR81" s="68"/>
    </row>
    <row r="82" spans="1:101" ht="29.25" customHeight="1">
      <c r="A82" s="68"/>
      <c r="B82" s="495" t="s">
        <v>211</v>
      </c>
      <c r="C82" s="607"/>
      <c r="D82" s="607"/>
      <c r="E82" s="628"/>
      <c r="F82" s="261"/>
      <c r="G82" s="73"/>
      <c r="H82" s="172"/>
      <c r="I82" s="261"/>
      <c r="J82" s="73"/>
      <c r="K82" s="172"/>
      <c r="L82" s="261"/>
      <c r="M82" s="73"/>
      <c r="N82" s="172"/>
      <c r="O82" s="261"/>
      <c r="P82" s="73"/>
      <c r="Q82" s="172"/>
      <c r="R82" s="261"/>
      <c r="S82" s="73"/>
      <c r="T82" s="499"/>
      <c r="U82" s="288"/>
      <c r="V82" s="73"/>
      <c r="W82" s="499"/>
      <c r="X82" s="261"/>
      <c r="Y82" s="73"/>
      <c r="Z82" s="172"/>
      <c r="AA82" s="261"/>
      <c r="AB82" s="73"/>
      <c r="AC82" s="172"/>
      <c r="AD82" s="261"/>
      <c r="AE82" s="73"/>
      <c r="AF82" s="257"/>
      <c r="AG82" s="167"/>
      <c r="AH82" s="73"/>
      <c r="AI82" s="248"/>
      <c r="AJ82" s="167"/>
      <c r="AK82" s="73"/>
      <c r="AL82" s="172"/>
      <c r="AM82" s="261"/>
      <c r="AN82" s="73"/>
      <c r="AO82" s="172"/>
      <c r="AP82" s="261"/>
      <c r="AQ82" s="73"/>
      <c r="AR82" s="172"/>
      <c r="AS82" s="261"/>
      <c r="AT82" s="73"/>
      <c r="AU82" s="73"/>
      <c r="AV82" s="73"/>
      <c r="AW82" s="73"/>
      <c r="AX82" s="172"/>
      <c r="AY82" s="261"/>
      <c r="AZ82" s="73"/>
      <c r="BA82" s="172"/>
      <c r="BB82" s="261"/>
      <c r="BC82" s="73"/>
      <c r="BD82" s="172"/>
      <c r="BE82" s="261"/>
      <c r="BF82" s="73"/>
      <c r="BG82" s="172"/>
      <c r="BH82" s="261"/>
      <c r="BI82" s="73"/>
      <c r="BJ82" s="172"/>
      <c r="BK82" s="261"/>
      <c r="BL82" s="73"/>
      <c r="BM82" s="172"/>
      <c r="BN82" s="261"/>
      <c r="BO82" s="73"/>
      <c r="BP82" s="172"/>
      <c r="BQ82" s="502"/>
      <c r="BR82" s="68"/>
    </row>
    <row r="83" spans="1:101" ht="65.25" customHeight="1">
      <c r="A83" s="715" t="s">
        <v>212</v>
      </c>
      <c r="B83" s="672" t="s">
        <v>213</v>
      </c>
      <c r="C83" s="174"/>
      <c r="D83" s="103"/>
      <c r="E83" s="146"/>
      <c r="F83" s="633"/>
      <c r="G83" s="632"/>
      <c r="H83" s="289"/>
      <c r="I83" s="633"/>
      <c r="J83" s="632"/>
      <c r="K83" s="289"/>
      <c r="L83" s="633"/>
      <c r="M83" s="632"/>
      <c r="N83" s="289"/>
      <c r="O83" s="633">
        <v>3</v>
      </c>
      <c r="P83" s="632" t="s">
        <v>73</v>
      </c>
      <c r="Q83" s="289"/>
      <c r="R83" s="633">
        <v>2</v>
      </c>
      <c r="S83" s="632" t="s">
        <v>73</v>
      </c>
      <c r="T83" s="433"/>
      <c r="U83" s="720">
        <v>5</v>
      </c>
      <c r="V83" s="632" t="s">
        <v>74</v>
      </c>
      <c r="W83" s="433"/>
      <c r="X83" s="633">
        <v>3</v>
      </c>
      <c r="Y83" s="632" t="s">
        <v>73</v>
      </c>
      <c r="Z83" s="289"/>
      <c r="AA83" s="633">
        <v>5</v>
      </c>
      <c r="AB83" s="632" t="s">
        <v>73</v>
      </c>
      <c r="AC83" s="289"/>
      <c r="AD83" s="633">
        <v>3</v>
      </c>
      <c r="AE83" s="632" t="s">
        <v>73</v>
      </c>
      <c r="AF83" s="108"/>
      <c r="AG83" s="39">
        <v>5</v>
      </c>
      <c r="AH83" s="632" t="s">
        <v>74</v>
      </c>
      <c r="AI83" s="190"/>
      <c r="AJ83" s="703">
        <v>5</v>
      </c>
      <c r="AK83" s="632" t="s">
        <v>73</v>
      </c>
      <c r="AL83" s="289"/>
      <c r="AM83" s="633"/>
      <c r="AN83" s="632"/>
      <c r="AO83" s="289"/>
      <c r="AP83" s="633"/>
      <c r="AQ83" s="632"/>
      <c r="AR83" s="289"/>
      <c r="AS83" s="633"/>
      <c r="AT83" s="632"/>
      <c r="AU83" s="632"/>
      <c r="AV83" s="632">
        <v>5</v>
      </c>
      <c r="AW83" s="632" t="s">
        <v>74</v>
      </c>
      <c r="AX83" s="289"/>
      <c r="AY83" s="633">
        <v>3</v>
      </c>
      <c r="AZ83" s="632" t="s">
        <v>74</v>
      </c>
      <c r="BA83" s="289"/>
      <c r="BB83" s="633">
        <v>4</v>
      </c>
      <c r="BC83" s="632" t="s">
        <v>73</v>
      </c>
      <c r="BD83" s="289"/>
      <c r="BE83" s="633"/>
      <c r="BF83" s="632"/>
      <c r="BG83" s="289"/>
      <c r="BH83" s="633"/>
      <c r="BI83" s="632"/>
      <c r="BJ83" s="289"/>
      <c r="BK83" s="633">
        <v>3</v>
      </c>
      <c r="BL83" s="632" t="s">
        <v>73</v>
      </c>
      <c r="BM83" s="289"/>
      <c r="BN83" s="633">
        <v>3</v>
      </c>
      <c r="BO83" s="632" t="s">
        <v>73</v>
      </c>
      <c r="BP83" s="289"/>
      <c r="BQ83" s="502"/>
      <c r="BR83" s="68"/>
    </row>
    <row r="84" spans="1:101" ht="65.25" customHeight="1">
      <c r="A84" s="715" t="s">
        <v>214</v>
      </c>
      <c r="B84" s="672" t="s">
        <v>215</v>
      </c>
      <c r="C84" s="174"/>
      <c r="D84" s="103"/>
      <c r="E84" s="146"/>
      <c r="F84" s="633"/>
      <c r="G84" s="632"/>
      <c r="H84" s="289"/>
      <c r="I84" s="633">
        <v>3</v>
      </c>
      <c r="J84" s="632" t="s">
        <v>74</v>
      </c>
      <c r="K84" s="289"/>
      <c r="L84" s="633">
        <v>3</v>
      </c>
      <c r="M84" s="632" t="s">
        <v>74</v>
      </c>
      <c r="N84" s="289"/>
      <c r="O84" s="633"/>
      <c r="P84" s="632"/>
      <c r="Q84" s="289"/>
      <c r="R84" s="633">
        <v>3</v>
      </c>
      <c r="S84" s="632" t="s">
        <v>73</v>
      </c>
      <c r="T84" s="433"/>
      <c r="U84" s="720">
        <v>5</v>
      </c>
      <c r="V84" s="632" t="s">
        <v>74</v>
      </c>
      <c r="W84" s="433"/>
      <c r="X84" s="633"/>
      <c r="Y84" s="632"/>
      <c r="Z84" s="289"/>
      <c r="AA84" s="633">
        <v>2</v>
      </c>
      <c r="AB84" s="632" t="s">
        <v>73</v>
      </c>
      <c r="AC84" s="289"/>
      <c r="AD84" s="633"/>
      <c r="AE84" s="632"/>
      <c r="AF84" s="108"/>
      <c r="AG84" s="39">
        <v>3</v>
      </c>
      <c r="AH84" s="632" t="s">
        <v>74</v>
      </c>
      <c r="AI84" s="190"/>
      <c r="AJ84" s="703">
        <v>3</v>
      </c>
      <c r="AK84" s="632" t="s">
        <v>74</v>
      </c>
      <c r="AL84" s="289"/>
      <c r="AM84" s="633"/>
      <c r="AN84" s="632"/>
      <c r="AO84" s="289"/>
      <c r="AP84" s="633"/>
      <c r="AQ84" s="632"/>
      <c r="AR84" s="289"/>
      <c r="AS84" s="633">
        <v>1</v>
      </c>
      <c r="AT84" s="632" t="s">
        <v>73</v>
      </c>
      <c r="AU84" s="632"/>
      <c r="AV84" s="632">
        <v>1</v>
      </c>
      <c r="AW84" s="632" t="s">
        <v>73</v>
      </c>
      <c r="AX84" s="289"/>
      <c r="AY84" s="633"/>
      <c r="AZ84" s="632"/>
      <c r="BA84" s="289"/>
      <c r="BB84" s="633">
        <v>4</v>
      </c>
      <c r="BC84" s="632" t="s">
        <v>73</v>
      </c>
      <c r="BD84" s="289"/>
      <c r="BE84" s="633"/>
      <c r="BF84" s="632"/>
      <c r="BG84" s="289"/>
      <c r="BH84" s="633">
        <v>3</v>
      </c>
      <c r="BI84" s="632" t="s">
        <v>73</v>
      </c>
      <c r="BJ84" s="289"/>
      <c r="BK84" s="633"/>
      <c r="BL84" s="632"/>
      <c r="BM84" s="289"/>
      <c r="BN84" s="633">
        <v>3</v>
      </c>
      <c r="BO84" s="632" t="s">
        <v>73</v>
      </c>
      <c r="BP84" s="289"/>
      <c r="BQ84" s="502"/>
      <c r="BR84" s="68"/>
    </row>
    <row r="85" spans="1:101" ht="65.25" customHeight="1">
      <c r="A85" s="715" t="s">
        <v>216</v>
      </c>
      <c r="B85" s="672" t="s">
        <v>217</v>
      </c>
      <c r="C85" s="174"/>
      <c r="D85" s="103"/>
      <c r="E85" s="146"/>
      <c r="F85" s="633"/>
      <c r="G85" s="632"/>
      <c r="H85" s="289"/>
      <c r="I85" s="633"/>
      <c r="J85" s="632"/>
      <c r="K85" s="289"/>
      <c r="L85" s="633"/>
      <c r="M85" s="632"/>
      <c r="N85" s="289"/>
      <c r="O85" s="633"/>
      <c r="P85" s="632"/>
      <c r="Q85" s="289"/>
      <c r="R85" s="633">
        <v>2</v>
      </c>
      <c r="S85" s="632" t="s">
        <v>73</v>
      </c>
      <c r="T85" s="433"/>
      <c r="U85" s="720"/>
      <c r="V85" s="632"/>
      <c r="W85" s="433"/>
      <c r="X85" s="633"/>
      <c r="Y85" s="632"/>
      <c r="Z85" s="289"/>
      <c r="AA85" s="633">
        <v>2</v>
      </c>
      <c r="AB85" s="632" t="s">
        <v>73</v>
      </c>
      <c r="AC85" s="289"/>
      <c r="AD85" s="633"/>
      <c r="AE85" s="632"/>
      <c r="AF85" s="108"/>
      <c r="AG85" s="39">
        <v>5</v>
      </c>
      <c r="AH85" s="632" t="s">
        <v>74</v>
      </c>
      <c r="AI85" s="190"/>
      <c r="AJ85" s="703">
        <v>3</v>
      </c>
      <c r="AK85" s="632" t="s">
        <v>73</v>
      </c>
      <c r="AL85" s="289"/>
      <c r="AM85" s="633"/>
      <c r="AN85" s="632"/>
      <c r="AO85" s="289"/>
      <c r="AP85" s="633"/>
      <c r="AQ85" s="632"/>
      <c r="AR85" s="289"/>
      <c r="AS85" s="633">
        <v>3</v>
      </c>
      <c r="AT85" s="632" t="s">
        <v>74</v>
      </c>
      <c r="AU85" s="632"/>
      <c r="AV85" s="632">
        <v>1</v>
      </c>
      <c r="AW85" s="632" t="s">
        <v>73</v>
      </c>
      <c r="AX85" s="289"/>
      <c r="AY85" s="633">
        <v>3</v>
      </c>
      <c r="AZ85" s="632" t="s">
        <v>74</v>
      </c>
      <c r="BA85" s="289"/>
      <c r="BB85" s="633">
        <v>2</v>
      </c>
      <c r="BC85" s="632" t="s">
        <v>73</v>
      </c>
      <c r="BD85" s="289"/>
      <c r="BE85" s="633"/>
      <c r="BF85" s="632"/>
      <c r="BG85" s="289"/>
      <c r="BH85" s="633"/>
      <c r="BI85" s="632"/>
      <c r="BJ85" s="289"/>
      <c r="BK85" s="633"/>
      <c r="BL85" s="632"/>
      <c r="BM85" s="289"/>
      <c r="BN85" s="633"/>
      <c r="BO85" s="632"/>
      <c r="BP85" s="289"/>
      <c r="BQ85" s="502"/>
      <c r="BR85" s="68"/>
    </row>
    <row r="86" spans="1:101" ht="29.25" customHeight="1">
      <c r="A86" s="68"/>
      <c r="B86" s="664" t="s">
        <v>218</v>
      </c>
      <c r="C86" s="235"/>
      <c r="D86" s="392"/>
      <c r="E86" s="675"/>
      <c r="F86" s="365"/>
      <c r="G86" s="643"/>
      <c r="H86" s="454"/>
      <c r="I86" s="365"/>
      <c r="J86" s="643"/>
      <c r="K86" s="454"/>
      <c r="L86" s="365"/>
      <c r="M86" s="643"/>
      <c r="N86" s="454"/>
      <c r="O86" s="365"/>
      <c r="P86" s="643"/>
      <c r="Q86" s="454"/>
      <c r="R86" s="365"/>
      <c r="S86" s="643"/>
      <c r="T86" s="358"/>
      <c r="U86" s="181"/>
      <c r="V86" s="643"/>
      <c r="W86" s="358"/>
      <c r="X86" s="365"/>
      <c r="Y86" s="643"/>
      <c r="Z86" s="454"/>
      <c r="AA86" s="365"/>
      <c r="AB86" s="643"/>
      <c r="AC86" s="454"/>
      <c r="AD86" s="365"/>
      <c r="AE86" s="643"/>
      <c r="AF86" s="512"/>
      <c r="AG86" s="49"/>
      <c r="AH86" s="643"/>
      <c r="AI86" s="526"/>
      <c r="AJ86" s="49"/>
      <c r="AK86" s="643"/>
      <c r="AL86" s="454"/>
      <c r="AM86" s="365"/>
      <c r="AN86" s="643"/>
      <c r="AO86" s="454"/>
      <c r="AP86" s="365"/>
      <c r="AQ86" s="643"/>
      <c r="AR86" s="454"/>
      <c r="AS86" s="365"/>
      <c r="AT86" s="643"/>
      <c r="AU86" s="643"/>
      <c r="AV86" s="643"/>
      <c r="AW86" s="643"/>
      <c r="AX86" s="454"/>
      <c r="AY86" s="365"/>
      <c r="AZ86" s="643"/>
      <c r="BA86" s="454"/>
      <c r="BB86" s="365"/>
      <c r="BC86" s="643"/>
      <c r="BD86" s="454"/>
      <c r="BE86" s="365"/>
      <c r="BF86" s="643"/>
      <c r="BG86" s="454"/>
      <c r="BH86" s="365"/>
      <c r="BI86" s="643"/>
      <c r="BJ86" s="454"/>
      <c r="BK86" s="365"/>
      <c r="BL86" s="643"/>
      <c r="BM86" s="454"/>
      <c r="BN86" s="365"/>
      <c r="BO86" s="643"/>
      <c r="BP86" s="454"/>
      <c r="BQ86" s="502"/>
      <c r="BR86" s="68"/>
    </row>
    <row r="87" spans="1:101" ht="65.25" customHeight="1">
      <c r="A87" s="715" t="s">
        <v>219</v>
      </c>
      <c r="B87" s="96" t="s">
        <v>220</v>
      </c>
      <c r="C87" s="174"/>
      <c r="D87" s="103"/>
      <c r="E87" s="146"/>
      <c r="F87" s="633"/>
      <c r="G87" s="632"/>
      <c r="H87" s="289"/>
      <c r="I87" s="633"/>
      <c r="J87" s="632"/>
      <c r="K87" s="289"/>
      <c r="L87" s="633"/>
      <c r="M87" s="632"/>
      <c r="N87" s="289"/>
      <c r="O87" s="633"/>
      <c r="P87" s="632"/>
      <c r="Q87" s="289"/>
      <c r="R87" s="633"/>
      <c r="S87" s="632"/>
      <c r="T87" s="433"/>
      <c r="U87" s="720"/>
      <c r="V87" s="632"/>
      <c r="W87" s="433"/>
      <c r="X87" s="633">
        <v>5</v>
      </c>
      <c r="Y87" s="632" t="s">
        <v>74</v>
      </c>
      <c r="Z87" s="289"/>
      <c r="AA87" s="633"/>
      <c r="AB87" s="632"/>
      <c r="AC87" s="289"/>
      <c r="AD87" s="633"/>
      <c r="AE87" s="632"/>
      <c r="AF87" s="108"/>
      <c r="AG87" s="39">
        <v>5</v>
      </c>
      <c r="AH87" s="632" t="s">
        <v>74</v>
      </c>
      <c r="AI87" s="190"/>
      <c r="AJ87" s="703"/>
      <c r="AK87" s="632"/>
      <c r="AL87" s="289"/>
      <c r="AM87" s="633"/>
      <c r="AN87" s="632"/>
      <c r="AO87" s="289"/>
      <c r="AP87" s="633"/>
      <c r="AQ87" s="632"/>
      <c r="AR87" s="289"/>
      <c r="AS87" s="633">
        <v>1</v>
      </c>
      <c r="AT87" s="632" t="s">
        <v>73</v>
      </c>
      <c r="AU87" s="632"/>
      <c r="AV87" s="632"/>
      <c r="AW87" s="632"/>
      <c r="AX87" s="289"/>
      <c r="AY87" s="633"/>
      <c r="AZ87" s="632"/>
      <c r="BA87" s="289"/>
      <c r="BB87" s="633">
        <v>1</v>
      </c>
      <c r="BC87" s="632" t="s">
        <v>73</v>
      </c>
      <c r="BD87" s="289"/>
      <c r="BE87" s="633"/>
      <c r="BF87" s="632"/>
      <c r="BG87" s="289"/>
      <c r="BH87" s="633"/>
      <c r="BI87" s="632"/>
      <c r="BJ87" s="289"/>
      <c r="BK87" s="633"/>
      <c r="BL87" s="632"/>
      <c r="BM87" s="289"/>
      <c r="BN87" s="633"/>
      <c r="BO87" s="632"/>
      <c r="BP87" s="289"/>
      <c r="BQ87" s="502"/>
      <c r="BR87" s="68"/>
    </row>
    <row r="88" spans="1:101" ht="65.25" customHeight="1">
      <c r="A88" s="715" t="s">
        <v>221</v>
      </c>
      <c r="B88" s="96" t="s">
        <v>222</v>
      </c>
      <c r="C88" s="174"/>
      <c r="D88" s="103"/>
      <c r="E88" s="146"/>
      <c r="F88" s="633"/>
      <c r="G88" s="632"/>
      <c r="H88" s="289"/>
      <c r="I88" s="633"/>
      <c r="J88" s="632"/>
      <c r="K88" s="289"/>
      <c r="L88" s="633"/>
      <c r="M88" s="632"/>
      <c r="N88" s="289"/>
      <c r="O88" s="633"/>
      <c r="P88" s="632"/>
      <c r="Q88" s="289"/>
      <c r="R88" s="633"/>
      <c r="S88" s="632"/>
      <c r="T88" s="433"/>
      <c r="U88" s="720"/>
      <c r="V88" s="632"/>
      <c r="W88" s="433"/>
      <c r="X88" s="633">
        <v>5</v>
      </c>
      <c r="Y88" s="632" t="s">
        <v>74</v>
      </c>
      <c r="Z88" s="289"/>
      <c r="AA88" s="633"/>
      <c r="AB88" s="632"/>
      <c r="AC88" s="289"/>
      <c r="AD88" s="633"/>
      <c r="AE88" s="632"/>
      <c r="AF88" s="108"/>
      <c r="AG88" s="703"/>
      <c r="AH88" s="632"/>
      <c r="AI88" s="190"/>
      <c r="AJ88" s="703"/>
      <c r="AK88" s="632"/>
      <c r="AL88" s="289"/>
      <c r="AM88" s="633"/>
      <c r="AN88" s="632"/>
      <c r="AO88" s="289"/>
      <c r="AP88" s="633"/>
      <c r="AQ88" s="632"/>
      <c r="AR88" s="289"/>
      <c r="AS88" s="633"/>
      <c r="AT88" s="632"/>
      <c r="AU88" s="632"/>
      <c r="AV88" s="632"/>
      <c r="AW88" s="632"/>
      <c r="AX88" s="289"/>
      <c r="AY88" s="633"/>
      <c r="AZ88" s="632"/>
      <c r="BA88" s="289"/>
      <c r="BB88" s="633"/>
      <c r="BC88" s="632"/>
      <c r="BD88" s="289"/>
      <c r="BE88" s="633"/>
      <c r="BF88" s="632"/>
      <c r="BG88" s="289"/>
      <c r="BH88" s="633"/>
      <c r="BI88" s="632"/>
      <c r="BJ88" s="289"/>
      <c r="BK88" s="633"/>
      <c r="BL88" s="632"/>
      <c r="BM88" s="289"/>
      <c r="BN88" s="633"/>
      <c r="BO88" s="632"/>
      <c r="BP88" s="289"/>
      <c r="BQ88" s="502"/>
      <c r="BR88" s="68"/>
    </row>
    <row r="89" spans="1:101" ht="65.25" customHeight="1">
      <c r="A89" s="715" t="s">
        <v>223</v>
      </c>
      <c r="B89" s="96" t="s">
        <v>224</v>
      </c>
      <c r="C89" s="174">
        <v>1</v>
      </c>
      <c r="D89" s="103" t="s">
        <v>73</v>
      </c>
      <c r="E89" s="146"/>
      <c r="F89" s="633"/>
      <c r="G89" s="632"/>
      <c r="H89" s="289"/>
      <c r="I89" s="633"/>
      <c r="J89" s="632"/>
      <c r="K89" s="289"/>
      <c r="L89" s="633"/>
      <c r="M89" s="632"/>
      <c r="N89" s="289"/>
      <c r="O89" s="633"/>
      <c r="P89" s="632"/>
      <c r="Q89" s="289"/>
      <c r="R89" s="633"/>
      <c r="S89" s="632"/>
      <c r="T89" s="433"/>
      <c r="U89" s="720"/>
      <c r="V89" s="632"/>
      <c r="W89" s="433"/>
      <c r="X89" s="633">
        <v>5</v>
      </c>
      <c r="Y89" s="632" t="s">
        <v>74</v>
      </c>
      <c r="Z89" s="289"/>
      <c r="AA89" s="633"/>
      <c r="AB89" s="632"/>
      <c r="AC89" s="289"/>
      <c r="AD89" s="633"/>
      <c r="AE89" s="632"/>
      <c r="AF89" s="108"/>
      <c r="AG89" s="39">
        <v>5</v>
      </c>
      <c r="AH89" s="632" t="s">
        <v>74</v>
      </c>
      <c r="AI89" s="190"/>
      <c r="AJ89" s="703">
        <v>3</v>
      </c>
      <c r="AK89" s="632" t="s">
        <v>73</v>
      </c>
      <c r="AL89" s="289"/>
      <c r="AM89" s="633"/>
      <c r="AN89" s="632"/>
      <c r="AO89" s="289"/>
      <c r="AP89" s="633"/>
      <c r="AQ89" s="632"/>
      <c r="AR89" s="289"/>
      <c r="AS89" s="633">
        <v>1</v>
      </c>
      <c r="AT89" s="632" t="s">
        <v>73</v>
      </c>
      <c r="AU89" s="632"/>
      <c r="AV89" s="632">
        <v>3</v>
      </c>
      <c r="AW89" s="632" t="s">
        <v>74</v>
      </c>
      <c r="AX89" s="289"/>
      <c r="AY89" s="633"/>
      <c r="AZ89" s="632"/>
      <c r="BA89" s="289"/>
      <c r="BB89" s="633">
        <v>1</v>
      </c>
      <c r="BC89" s="632" t="s">
        <v>73</v>
      </c>
      <c r="BD89" s="289"/>
      <c r="BE89" s="154"/>
      <c r="BF89" s="431"/>
      <c r="BG89" s="130"/>
      <c r="BH89" s="633">
        <v>1</v>
      </c>
      <c r="BI89" s="632" t="s">
        <v>73</v>
      </c>
      <c r="BJ89" s="289"/>
      <c r="BK89" s="633">
        <v>1</v>
      </c>
      <c r="BL89" s="632" t="s">
        <v>73</v>
      </c>
      <c r="BM89" s="289"/>
      <c r="BN89" s="633">
        <v>1</v>
      </c>
      <c r="BO89" s="632" t="s">
        <v>73</v>
      </c>
      <c r="BP89" s="289"/>
      <c r="BQ89" s="502"/>
      <c r="BR89" s="68"/>
    </row>
    <row r="90" spans="1:101" ht="65.25" customHeight="1">
      <c r="A90" s="715" t="s">
        <v>225</v>
      </c>
      <c r="B90" s="96" t="s">
        <v>226</v>
      </c>
      <c r="C90" s="174">
        <v>2</v>
      </c>
      <c r="D90" s="103" t="s">
        <v>73</v>
      </c>
      <c r="E90" s="146"/>
      <c r="F90" s="633">
        <v>2</v>
      </c>
      <c r="G90" s="632" t="s">
        <v>73</v>
      </c>
      <c r="H90" s="289"/>
      <c r="I90" s="633">
        <v>3</v>
      </c>
      <c r="J90" s="632" t="s">
        <v>73</v>
      </c>
      <c r="K90" s="289"/>
      <c r="L90" s="633">
        <v>3</v>
      </c>
      <c r="M90" s="632" t="s">
        <v>73</v>
      </c>
      <c r="N90" s="289"/>
      <c r="O90" s="633">
        <v>5</v>
      </c>
      <c r="P90" s="632" t="s">
        <v>73</v>
      </c>
      <c r="Q90" s="289"/>
      <c r="R90" s="633">
        <v>2</v>
      </c>
      <c r="S90" s="632" t="s">
        <v>73</v>
      </c>
      <c r="T90" s="433"/>
      <c r="U90" s="720">
        <v>5</v>
      </c>
      <c r="V90" s="632" t="s">
        <v>74</v>
      </c>
      <c r="W90" s="433"/>
      <c r="X90" s="633">
        <v>5</v>
      </c>
      <c r="Y90" s="632" t="s">
        <v>74</v>
      </c>
      <c r="Z90" s="289"/>
      <c r="AA90" s="633">
        <v>1</v>
      </c>
      <c r="AB90" s="632" t="s">
        <v>73</v>
      </c>
      <c r="AC90" s="289"/>
      <c r="AD90" s="633">
        <v>5</v>
      </c>
      <c r="AE90" s="632" t="s">
        <v>73</v>
      </c>
      <c r="AF90" s="108"/>
      <c r="AG90" s="39">
        <v>5</v>
      </c>
      <c r="AH90" s="632" t="s">
        <v>74</v>
      </c>
      <c r="AI90" s="190"/>
      <c r="AJ90" s="703">
        <v>3</v>
      </c>
      <c r="AK90" s="632" t="s">
        <v>73</v>
      </c>
      <c r="AL90" s="289"/>
      <c r="AM90" s="633">
        <v>1</v>
      </c>
      <c r="AN90" s="632" t="s">
        <v>73</v>
      </c>
      <c r="AO90" s="289"/>
      <c r="AP90" s="633"/>
      <c r="AQ90" s="632"/>
      <c r="AR90" s="289"/>
      <c r="AS90" s="633">
        <v>1</v>
      </c>
      <c r="AT90" s="632" t="s">
        <v>73</v>
      </c>
      <c r="AU90" s="632"/>
      <c r="AV90" s="632">
        <v>1</v>
      </c>
      <c r="AW90" s="632" t="s">
        <v>74</v>
      </c>
      <c r="AX90" s="289"/>
      <c r="AY90" s="633"/>
      <c r="AZ90" s="632"/>
      <c r="BA90" s="289"/>
      <c r="BB90" s="633"/>
      <c r="BC90" s="632"/>
      <c r="BD90" s="289"/>
      <c r="BE90" s="154"/>
      <c r="BF90" s="431"/>
      <c r="BG90" s="130"/>
      <c r="BH90" s="633">
        <v>3</v>
      </c>
      <c r="BI90" s="632" t="s">
        <v>73</v>
      </c>
      <c r="BJ90" s="289"/>
      <c r="BK90" s="633">
        <v>3</v>
      </c>
      <c r="BL90" s="632" t="s">
        <v>73</v>
      </c>
      <c r="BM90" s="289"/>
      <c r="BN90" s="633">
        <v>3</v>
      </c>
      <c r="BO90" s="632" t="s">
        <v>73</v>
      </c>
      <c r="BP90" s="289"/>
      <c r="BQ90" s="502"/>
      <c r="BR90" s="68"/>
    </row>
    <row r="91" spans="1:101" ht="65.25" customHeight="1">
      <c r="A91" s="715" t="s">
        <v>227</v>
      </c>
      <c r="B91" s="96" t="s">
        <v>228</v>
      </c>
      <c r="C91" s="174"/>
      <c r="D91" s="103"/>
      <c r="E91" s="146"/>
      <c r="F91" s="633"/>
      <c r="G91" s="632"/>
      <c r="H91" s="289"/>
      <c r="I91" s="633"/>
      <c r="J91" s="632"/>
      <c r="K91" s="289"/>
      <c r="L91" s="633"/>
      <c r="M91" s="632"/>
      <c r="N91" s="289"/>
      <c r="O91" s="633"/>
      <c r="P91" s="632"/>
      <c r="Q91" s="289"/>
      <c r="R91" s="633"/>
      <c r="S91" s="632"/>
      <c r="T91" s="433"/>
      <c r="U91" s="720"/>
      <c r="V91" s="632"/>
      <c r="W91" s="433"/>
      <c r="X91" s="633">
        <v>5</v>
      </c>
      <c r="Y91" s="632" t="s">
        <v>74</v>
      </c>
      <c r="Z91" s="289"/>
      <c r="AA91" s="633"/>
      <c r="AB91" s="632"/>
      <c r="AC91" s="289"/>
      <c r="AD91" s="633"/>
      <c r="AE91" s="632"/>
      <c r="AF91" s="108"/>
      <c r="AG91" s="39">
        <v>5</v>
      </c>
      <c r="AH91" s="632" t="s">
        <v>74</v>
      </c>
      <c r="AI91" s="190"/>
      <c r="AJ91" s="703"/>
      <c r="AK91" s="632"/>
      <c r="AL91" s="289"/>
      <c r="AM91" s="633"/>
      <c r="AN91" s="632"/>
      <c r="AO91" s="289"/>
      <c r="AP91" s="633"/>
      <c r="AQ91" s="632"/>
      <c r="AR91" s="289"/>
      <c r="AS91" s="633">
        <v>1</v>
      </c>
      <c r="AT91" s="632" t="s">
        <v>73</v>
      </c>
      <c r="AU91" s="632"/>
      <c r="AV91" s="632">
        <v>1</v>
      </c>
      <c r="AW91" s="632" t="s">
        <v>73</v>
      </c>
      <c r="AX91" s="289"/>
      <c r="AY91" s="633"/>
      <c r="AZ91" s="632"/>
      <c r="BA91" s="289"/>
      <c r="BB91" s="633">
        <v>2</v>
      </c>
      <c r="BC91" s="632" t="s">
        <v>74</v>
      </c>
      <c r="BD91" s="289"/>
      <c r="BE91" s="154"/>
      <c r="BF91" s="431"/>
      <c r="BG91" s="130"/>
      <c r="BH91" s="633"/>
      <c r="BI91" s="632"/>
      <c r="BJ91" s="289"/>
      <c r="BK91" s="633"/>
      <c r="BL91" s="632"/>
      <c r="BM91" s="289"/>
      <c r="BN91" s="633"/>
      <c r="BO91" s="632"/>
      <c r="BP91" s="289"/>
      <c r="BQ91" s="502"/>
      <c r="BR91" s="68"/>
    </row>
    <row r="92" spans="1:101" ht="65.25" customHeight="1">
      <c r="A92" s="715" t="s">
        <v>229</v>
      </c>
      <c r="B92" s="672" t="s">
        <v>230</v>
      </c>
      <c r="C92" s="174">
        <v>1</v>
      </c>
      <c r="D92" s="103" t="s">
        <v>73</v>
      </c>
      <c r="E92" s="146"/>
      <c r="F92" s="633"/>
      <c r="G92" s="632"/>
      <c r="H92" s="289"/>
      <c r="I92" s="633">
        <v>1</v>
      </c>
      <c r="J92" s="632" t="s">
        <v>73</v>
      </c>
      <c r="K92" s="289"/>
      <c r="L92" s="633"/>
      <c r="M92" s="632"/>
      <c r="N92" s="289"/>
      <c r="O92" s="633">
        <v>5</v>
      </c>
      <c r="P92" s="632" t="s">
        <v>73</v>
      </c>
      <c r="Q92" s="289"/>
      <c r="R92" s="633">
        <v>2</v>
      </c>
      <c r="S92" s="632" t="s">
        <v>73</v>
      </c>
      <c r="T92" s="433"/>
      <c r="U92" s="720">
        <v>5</v>
      </c>
      <c r="V92" s="632" t="s">
        <v>74</v>
      </c>
      <c r="W92" s="433"/>
      <c r="X92" s="633">
        <v>5</v>
      </c>
      <c r="Y92" s="632" t="s">
        <v>74</v>
      </c>
      <c r="Z92" s="289"/>
      <c r="AA92" s="633"/>
      <c r="AB92" s="632"/>
      <c r="AC92" s="289"/>
      <c r="AD92" s="633"/>
      <c r="AE92" s="632"/>
      <c r="AF92" s="108"/>
      <c r="AG92" s="39">
        <v>3</v>
      </c>
      <c r="AH92" s="632" t="s">
        <v>73</v>
      </c>
      <c r="AI92" s="190"/>
      <c r="AJ92" s="703">
        <v>1</v>
      </c>
      <c r="AK92" s="632" t="s">
        <v>73</v>
      </c>
      <c r="AL92" s="289"/>
      <c r="AM92" s="633"/>
      <c r="AN92" s="632"/>
      <c r="AO92" s="289"/>
      <c r="AP92" s="633"/>
      <c r="AQ92" s="632"/>
      <c r="AR92" s="289"/>
      <c r="AS92" s="633">
        <v>1</v>
      </c>
      <c r="AT92" s="632" t="s">
        <v>73</v>
      </c>
      <c r="AU92" s="632"/>
      <c r="AV92" s="632">
        <v>3</v>
      </c>
      <c r="AW92" s="632" t="s">
        <v>74</v>
      </c>
      <c r="AX92" s="289"/>
      <c r="AY92" s="633"/>
      <c r="AZ92" s="632"/>
      <c r="BA92" s="289"/>
      <c r="BB92" s="633">
        <v>1</v>
      </c>
      <c r="BC92" s="632" t="s">
        <v>73</v>
      </c>
      <c r="BD92" s="289"/>
      <c r="BE92" s="154">
        <v>3</v>
      </c>
      <c r="BF92" s="431" t="s">
        <v>73</v>
      </c>
      <c r="BG92" s="130"/>
      <c r="BH92" s="633"/>
      <c r="BI92" s="632"/>
      <c r="BJ92" s="289"/>
      <c r="BK92" s="633">
        <v>1</v>
      </c>
      <c r="BL92" s="632" t="s">
        <v>73</v>
      </c>
      <c r="BM92" s="289"/>
      <c r="BN92" s="633">
        <v>1</v>
      </c>
      <c r="BO92" s="632" t="s">
        <v>73</v>
      </c>
      <c r="BP92" s="289"/>
      <c r="BQ92" s="502"/>
      <c r="BR92" s="68"/>
    </row>
    <row r="93" spans="1:101" ht="65.25" customHeight="1">
      <c r="A93" s="715" t="s">
        <v>231</v>
      </c>
      <c r="B93" s="672" t="s">
        <v>232</v>
      </c>
      <c r="C93" s="174">
        <v>1</v>
      </c>
      <c r="D93" s="103" t="s">
        <v>73</v>
      </c>
      <c r="E93" s="146"/>
      <c r="F93" s="633">
        <v>1</v>
      </c>
      <c r="G93" s="632" t="s">
        <v>73</v>
      </c>
      <c r="H93" s="289"/>
      <c r="I93" s="633">
        <v>3</v>
      </c>
      <c r="J93" s="632" t="s">
        <v>73</v>
      </c>
      <c r="K93" s="289"/>
      <c r="L93" s="633"/>
      <c r="M93" s="632"/>
      <c r="N93" s="289"/>
      <c r="O93" s="633">
        <v>5</v>
      </c>
      <c r="P93" s="632" t="s">
        <v>73</v>
      </c>
      <c r="Q93" s="289"/>
      <c r="R93" s="633">
        <v>1</v>
      </c>
      <c r="S93" s="632" t="s">
        <v>73</v>
      </c>
      <c r="T93" s="433"/>
      <c r="U93" s="720">
        <v>5</v>
      </c>
      <c r="V93" s="632" t="s">
        <v>74</v>
      </c>
      <c r="W93" s="433"/>
      <c r="X93" s="633">
        <v>5</v>
      </c>
      <c r="Y93" s="632" t="s">
        <v>74</v>
      </c>
      <c r="Z93" s="289"/>
      <c r="AA93" s="633"/>
      <c r="AB93" s="632"/>
      <c r="AC93" s="289"/>
      <c r="AD93" s="633">
        <v>5</v>
      </c>
      <c r="AE93" s="632" t="s">
        <v>73</v>
      </c>
      <c r="AF93" s="108"/>
      <c r="AG93" s="39">
        <v>5</v>
      </c>
      <c r="AH93" s="632" t="s">
        <v>74</v>
      </c>
      <c r="AI93" s="190"/>
      <c r="AJ93" s="703">
        <v>3</v>
      </c>
      <c r="AK93" s="632" t="s">
        <v>73</v>
      </c>
      <c r="AL93" s="289"/>
      <c r="AM93" s="633"/>
      <c r="AN93" s="632"/>
      <c r="AO93" s="289"/>
      <c r="AP93" s="633"/>
      <c r="AQ93" s="632"/>
      <c r="AR93" s="289"/>
      <c r="AS93" s="633">
        <v>1</v>
      </c>
      <c r="AT93" s="632" t="s">
        <v>73</v>
      </c>
      <c r="AU93" s="632"/>
      <c r="AV93" s="632">
        <v>3</v>
      </c>
      <c r="AW93" s="632" t="s">
        <v>74</v>
      </c>
      <c r="AX93" s="289"/>
      <c r="AY93" s="633"/>
      <c r="AZ93" s="632"/>
      <c r="BA93" s="289"/>
      <c r="BB93" s="633">
        <v>1</v>
      </c>
      <c r="BC93" s="632" t="s">
        <v>73</v>
      </c>
      <c r="BD93" s="289"/>
      <c r="BE93" s="154"/>
      <c r="BF93" s="431"/>
      <c r="BG93" s="130"/>
      <c r="BH93" s="633"/>
      <c r="BI93" s="632"/>
      <c r="BJ93" s="289"/>
      <c r="BK93" s="633">
        <v>3</v>
      </c>
      <c r="BL93" s="632" t="s">
        <v>74</v>
      </c>
      <c r="BM93" s="289"/>
      <c r="BN93" s="633">
        <v>3</v>
      </c>
      <c r="BO93" s="632" t="s">
        <v>74</v>
      </c>
      <c r="BP93" s="289"/>
      <c r="BQ93" s="502"/>
      <c r="BR93" s="68"/>
    </row>
    <row r="94" spans="1:101" ht="17.25" customHeight="1">
      <c r="A94" s="226"/>
      <c r="B94" s="144"/>
      <c r="C94" s="699"/>
      <c r="D94" s="530"/>
      <c r="E94" s="372"/>
      <c r="F94" s="225"/>
      <c r="G94" s="434"/>
      <c r="H94" s="634"/>
      <c r="I94" s="225"/>
      <c r="J94" s="434"/>
      <c r="K94" s="634"/>
      <c r="L94" s="225"/>
      <c r="M94" s="434"/>
      <c r="N94" s="634"/>
      <c r="O94" s="225"/>
      <c r="P94" s="434"/>
      <c r="Q94" s="634"/>
      <c r="R94" s="225"/>
      <c r="S94" s="434"/>
      <c r="T94" s="210"/>
      <c r="U94" s="52"/>
      <c r="V94" s="434"/>
      <c r="W94" s="210"/>
      <c r="X94" s="225"/>
      <c r="Y94" s="434"/>
      <c r="Z94" s="634"/>
      <c r="AA94" s="225"/>
      <c r="AB94" s="434"/>
      <c r="AC94" s="634"/>
      <c r="AD94" s="225"/>
      <c r="AE94" s="434"/>
      <c r="AF94" s="398"/>
      <c r="AG94" s="680"/>
      <c r="AH94" s="434"/>
      <c r="AI94" s="408"/>
      <c r="AJ94" s="680"/>
      <c r="AK94" s="434"/>
      <c r="AL94" s="634"/>
      <c r="AM94" s="225"/>
      <c r="AN94" s="434"/>
      <c r="AO94" s="634"/>
      <c r="AP94" s="225"/>
      <c r="AQ94" s="434"/>
      <c r="AR94" s="634"/>
      <c r="AS94" s="225"/>
      <c r="AT94" s="434"/>
      <c r="AU94" s="434"/>
      <c r="AV94" s="434"/>
      <c r="AW94" s="434"/>
      <c r="AX94" s="634"/>
      <c r="AY94" s="225"/>
      <c r="AZ94" s="434"/>
      <c r="BA94" s="634"/>
      <c r="BB94" s="225"/>
      <c r="BC94" s="434"/>
      <c r="BD94" s="634"/>
      <c r="BE94" s="225"/>
      <c r="BF94" s="434"/>
      <c r="BG94" s="634"/>
      <c r="BH94" s="225"/>
      <c r="BI94" s="434"/>
      <c r="BJ94" s="634"/>
      <c r="BK94" s="225"/>
      <c r="BL94" s="434"/>
      <c r="BM94" s="634"/>
      <c r="BN94" s="225"/>
      <c r="BO94" s="434"/>
      <c r="BP94" s="634"/>
      <c r="BQ94" s="225"/>
      <c r="BR94" s="237"/>
    </row>
    <row r="95" spans="1:101" ht="17.25" customHeight="1">
      <c r="A95" s="68"/>
      <c r="B95" s="532" t="s">
        <v>233</v>
      </c>
      <c r="C95" s="653"/>
      <c r="D95" s="553"/>
      <c r="E95" s="200"/>
      <c r="F95" s="332"/>
      <c r="G95" s="655"/>
      <c r="H95" s="91"/>
      <c r="I95" s="332"/>
      <c r="J95" s="655"/>
      <c r="K95" s="91"/>
      <c r="L95" s="332"/>
      <c r="M95" s="655"/>
      <c r="N95" s="91"/>
      <c r="O95" s="332"/>
      <c r="P95" s="655"/>
      <c r="Q95" s="91"/>
      <c r="R95" s="332"/>
      <c r="S95" s="655"/>
      <c r="T95" s="114"/>
      <c r="U95" s="169"/>
      <c r="V95" s="438"/>
      <c r="W95" s="114"/>
      <c r="X95" s="332"/>
      <c r="Y95" s="655"/>
      <c r="Z95" s="91"/>
      <c r="AA95" s="332"/>
      <c r="AB95" s="655"/>
      <c r="AC95" s="91"/>
      <c r="AD95" s="332"/>
      <c r="AE95" s="655"/>
      <c r="AF95" s="453"/>
      <c r="AG95" s="143"/>
      <c r="AH95" s="655"/>
      <c r="AI95" s="195"/>
      <c r="AJ95" s="143"/>
      <c r="AK95" s="655"/>
      <c r="AL95" s="91"/>
      <c r="AM95" s="332"/>
      <c r="AN95" s="655"/>
      <c r="AO95" s="91"/>
      <c r="AP95" s="332"/>
      <c r="AQ95" s="655"/>
      <c r="AR95" s="91"/>
      <c r="AS95" s="332"/>
      <c r="AT95" s="655"/>
      <c r="AU95" s="655"/>
      <c r="AV95" s="655"/>
      <c r="AW95" s="655"/>
      <c r="AX95" s="91"/>
      <c r="AY95" s="332"/>
      <c r="AZ95" s="655"/>
      <c r="BA95" s="91"/>
      <c r="BB95" s="332"/>
      <c r="BC95" s="655"/>
      <c r="BD95" s="91"/>
      <c r="BE95" s="332"/>
      <c r="BF95" s="655"/>
      <c r="BG95" s="91"/>
      <c r="BH95" s="332"/>
      <c r="BI95" s="655"/>
      <c r="BJ95" s="91"/>
      <c r="BK95" s="332"/>
      <c r="BL95" s="655"/>
      <c r="BM95" s="91"/>
      <c r="BN95" s="332"/>
      <c r="BO95" s="655"/>
      <c r="BP95" s="91"/>
      <c r="BQ95" s="502"/>
      <c r="BR95" s="68"/>
    </row>
    <row r="96" spans="1:101" ht="29.25" customHeight="1">
      <c r="A96" s="68"/>
      <c r="B96" s="202" t="s">
        <v>234</v>
      </c>
      <c r="C96" s="524"/>
      <c r="D96" s="216"/>
      <c r="E96" s="100"/>
      <c r="F96" s="36"/>
      <c r="G96" s="287"/>
      <c r="H96" s="422"/>
      <c r="I96" s="36"/>
      <c r="J96" s="287"/>
      <c r="K96" s="422"/>
      <c r="L96" s="36"/>
      <c r="M96" s="287"/>
      <c r="N96" s="422"/>
      <c r="O96" s="36"/>
      <c r="P96" s="287"/>
      <c r="Q96" s="422"/>
      <c r="R96" s="36"/>
      <c r="S96" s="287"/>
      <c r="T96" s="272"/>
      <c r="U96" s="652"/>
      <c r="V96" s="685"/>
      <c r="W96" s="272"/>
      <c r="X96" s="36"/>
      <c r="Y96" s="287"/>
      <c r="Z96" s="422"/>
      <c r="AA96" s="36"/>
      <c r="AB96" s="287"/>
      <c r="AC96" s="422"/>
      <c r="AD96" s="36"/>
      <c r="AE96" s="287"/>
      <c r="AF96" s="182"/>
      <c r="AG96" s="496"/>
      <c r="AH96" s="287"/>
      <c r="AI96" s="399"/>
      <c r="AJ96" s="496"/>
      <c r="AK96" s="287"/>
      <c r="AL96" s="422"/>
      <c r="AM96" s="36"/>
      <c r="AN96" s="287"/>
      <c r="AO96" s="422"/>
      <c r="AP96" s="36"/>
      <c r="AQ96" s="287"/>
      <c r="AR96" s="422"/>
      <c r="AS96" s="36"/>
      <c r="AT96" s="287"/>
      <c r="AU96" s="287"/>
      <c r="AV96" s="287"/>
      <c r="AW96" s="287"/>
      <c r="AX96" s="422"/>
      <c r="AY96" s="36"/>
      <c r="AZ96" s="287"/>
      <c r="BA96" s="422"/>
      <c r="BB96" s="36"/>
      <c r="BC96" s="287"/>
      <c r="BD96" s="422"/>
      <c r="BE96" s="36"/>
      <c r="BF96" s="287"/>
      <c r="BG96" s="422"/>
      <c r="BH96" s="36"/>
      <c r="BI96" s="287"/>
      <c r="BJ96" s="422"/>
      <c r="BK96" s="36"/>
      <c r="BL96" s="287"/>
      <c r="BM96" s="422"/>
      <c r="BN96" s="36"/>
      <c r="BO96" s="287"/>
      <c r="BP96" s="422"/>
      <c r="BQ96" s="502"/>
      <c r="BR96" s="68"/>
    </row>
    <row r="97" spans="1:101" ht="65.25" customHeight="1">
      <c r="A97" s="715" t="s">
        <v>235</v>
      </c>
      <c r="B97" s="96" t="s">
        <v>236</v>
      </c>
      <c r="C97" s="174"/>
      <c r="D97" s="103"/>
      <c r="E97" s="146"/>
      <c r="F97" s="633"/>
      <c r="G97" s="632"/>
      <c r="H97" s="289"/>
      <c r="I97" s="633"/>
      <c r="J97" s="632"/>
      <c r="K97" s="289"/>
      <c r="L97" s="633"/>
      <c r="M97" s="632"/>
      <c r="N97" s="289"/>
      <c r="O97" s="633"/>
      <c r="P97" s="632"/>
      <c r="Q97" s="289"/>
      <c r="R97" s="633"/>
      <c r="S97" s="632"/>
      <c r="T97" s="433"/>
      <c r="U97" s="720">
        <v>5</v>
      </c>
      <c r="V97" s="259" t="s">
        <v>74</v>
      </c>
      <c r="W97" s="433"/>
      <c r="X97" s="633"/>
      <c r="Y97" s="632"/>
      <c r="Z97" s="289"/>
      <c r="AA97" s="633"/>
      <c r="AB97" s="632"/>
      <c r="AC97" s="289"/>
      <c r="AD97" s="633"/>
      <c r="AE97" s="632"/>
      <c r="AF97" s="108"/>
      <c r="AG97" s="39">
        <v>5</v>
      </c>
      <c r="AH97" s="632" t="s">
        <v>74</v>
      </c>
      <c r="AI97" s="190"/>
      <c r="AJ97" s="703">
        <v>5</v>
      </c>
      <c r="AK97" s="632" t="s">
        <v>74</v>
      </c>
      <c r="AL97" s="289"/>
      <c r="AM97" s="633">
        <v>5</v>
      </c>
      <c r="AN97" s="632" t="s">
        <v>74</v>
      </c>
      <c r="AO97" s="289"/>
      <c r="AP97" s="633"/>
      <c r="AQ97" s="632"/>
      <c r="AR97" s="289"/>
      <c r="AS97" s="633">
        <v>5</v>
      </c>
      <c r="AT97" s="632" t="s">
        <v>74</v>
      </c>
      <c r="AU97" s="632"/>
      <c r="AV97" s="632">
        <v>5</v>
      </c>
      <c r="AW97" s="632" t="s">
        <v>74</v>
      </c>
      <c r="AX97" s="289"/>
      <c r="AY97" s="633"/>
      <c r="AZ97" s="632"/>
      <c r="BA97" s="289"/>
      <c r="BB97" s="633">
        <v>2</v>
      </c>
      <c r="BC97" s="632" t="s">
        <v>73</v>
      </c>
      <c r="BD97" s="289"/>
      <c r="BE97" s="633"/>
      <c r="BF97" s="632"/>
      <c r="BG97" s="289"/>
      <c r="BH97" s="633">
        <v>3</v>
      </c>
      <c r="BI97" s="632" t="s">
        <v>74</v>
      </c>
      <c r="BJ97" s="289"/>
      <c r="BK97" s="633"/>
      <c r="BL97" s="632"/>
      <c r="BM97" s="289"/>
      <c r="BN97" s="633">
        <v>3</v>
      </c>
      <c r="BO97" s="632" t="s">
        <v>74</v>
      </c>
      <c r="BP97" s="289"/>
      <c r="BQ97" s="502"/>
      <c r="BR97" s="68"/>
    </row>
    <row r="98" spans="1:101" ht="65.25" customHeight="1">
      <c r="A98" s="715" t="s">
        <v>237</v>
      </c>
      <c r="B98" s="96" t="s">
        <v>238</v>
      </c>
      <c r="C98" s="174"/>
      <c r="D98" s="103"/>
      <c r="E98" s="146"/>
      <c r="F98" s="633"/>
      <c r="G98" s="632"/>
      <c r="H98" s="289"/>
      <c r="I98" s="633"/>
      <c r="J98" s="632"/>
      <c r="K98" s="289"/>
      <c r="L98" s="633"/>
      <c r="M98" s="632"/>
      <c r="N98" s="289"/>
      <c r="O98" s="633"/>
      <c r="P98" s="632"/>
      <c r="Q98" s="289"/>
      <c r="R98" s="633"/>
      <c r="S98" s="632"/>
      <c r="T98" s="433"/>
      <c r="U98" s="720"/>
      <c r="V98" s="259"/>
      <c r="W98" s="433"/>
      <c r="X98" s="633"/>
      <c r="Y98" s="632"/>
      <c r="Z98" s="289"/>
      <c r="AA98" s="633"/>
      <c r="AB98" s="632"/>
      <c r="AC98" s="289"/>
      <c r="AD98" s="633"/>
      <c r="AE98" s="632"/>
      <c r="AF98" s="108"/>
      <c r="AG98" s="39">
        <v>5</v>
      </c>
      <c r="AH98" s="632" t="s">
        <v>74</v>
      </c>
      <c r="AI98" s="190"/>
      <c r="AJ98" s="703">
        <v>5</v>
      </c>
      <c r="AK98" s="632" t="s">
        <v>74</v>
      </c>
      <c r="AL98" s="289"/>
      <c r="AM98" s="633">
        <v>1</v>
      </c>
      <c r="AN98" s="632" t="s">
        <v>73</v>
      </c>
      <c r="AO98" s="289"/>
      <c r="AP98" s="633"/>
      <c r="AQ98" s="632"/>
      <c r="AR98" s="289"/>
      <c r="AS98" s="633">
        <v>3</v>
      </c>
      <c r="AT98" s="632" t="s">
        <v>74</v>
      </c>
      <c r="AU98" s="632"/>
      <c r="AV98" s="632">
        <v>1</v>
      </c>
      <c r="AW98" s="632" t="s">
        <v>74</v>
      </c>
      <c r="AX98" s="289"/>
      <c r="AY98" s="633"/>
      <c r="AZ98" s="632"/>
      <c r="BA98" s="289"/>
      <c r="BB98" s="633">
        <v>3</v>
      </c>
      <c r="BC98" s="632" t="s">
        <v>74</v>
      </c>
      <c r="BD98" s="289"/>
      <c r="BE98" s="633"/>
      <c r="BF98" s="632"/>
      <c r="BG98" s="289"/>
      <c r="BH98" s="633">
        <v>3</v>
      </c>
      <c r="BI98" s="632" t="s">
        <v>74</v>
      </c>
      <c r="BJ98" s="289"/>
      <c r="BK98" s="633"/>
      <c r="BL98" s="632"/>
      <c r="BM98" s="289"/>
      <c r="BN98" s="633">
        <v>3</v>
      </c>
      <c r="BO98" s="632" t="s">
        <v>74</v>
      </c>
      <c r="BP98" s="289"/>
      <c r="BQ98" s="502"/>
      <c r="BR98" s="68"/>
    </row>
    <row r="99" spans="1:101" ht="17.25" customHeight="1">
      <c r="A99" s="68"/>
      <c r="B99" s="268" t="s">
        <v>239</v>
      </c>
      <c r="C99" s="560"/>
      <c r="D99" s="560"/>
      <c r="E99" s="528"/>
      <c r="F99" s="368"/>
      <c r="G99" s="163"/>
      <c r="H99" s="645"/>
      <c r="I99" s="368"/>
      <c r="J99" s="163"/>
      <c r="K99" s="645"/>
      <c r="L99" s="368"/>
      <c r="M99" s="163"/>
      <c r="N99" s="645"/>
      <c r="O99" s="368"/>
      <c r="P99" s="163"/>
      <c r="Q99" s="645"/>
      <c r="R99" s="368"/>
      <c r="S99" s="163"/>
      <c r="T99" s="69"/>
      <c r="U99" s="538"/>
      <c r="V99" s="236"/>
      <c r="W99" s="69"/>
      <c r="X99" s="368"/>
      <c r="Y99" s="163"/>
      <c r="Z99" s="645"/>
      <c r="AA99" s="368"/>
      <c r="AB99" s="163"/>
      <c r="AC99" s="645"/>
      <c r="AD99" s="368"/>
      <c r="AE99" s="163"/>
      <c r="AF99" s="395"/>
      <c r="AG99" s="444"/>
      <c r="AH99" s="163"/>
      <c r="AI99" s="394"/>
      <c r="AJ99" s="444"/>
      <c r="AK99" s="163"/>
      <c r="AL99" s="645"/>
      <c r="AM99" s="368"/>
      <c r="AN99" s="163"/>
      <c r="AO99" s="645"/>
      <c r="AP99" s="368"/>
      <c r="AQ99" s="163"/>
      <c r="AR99" s="645"/>
      <c r="AS99" s="368"/>
      <c r="AT99" s="163"/>
      <c r="AU99" s="163"/>
      <c r="AV99" s="163"/>
      <c r="AW99" s="163"/>
      <c r="AX99" s="645"/>
      <c r="AY99" s="368"/>
      <c r="AZ99" s="163"/>
      <c r="BA99" s="645"/>
      <c r="BB99" s="368"/>
      <c r="BC99" s="163"/>
      <c r="BD99" s="645"/>
      <c r="BE99" s="368"/>
      <c r="BF99" s="163"/>
      <c r="BG99" s="645"/>
      <c r="BH99" s="368"/>
      <c r="BI99" s="163"/>
      <c r="BJ99" s="645"/>
      <c r="BK99" s="368"/>
      <c r="BL99" s="163"/>
      <c r="BM99" s="645"/>
      <c r="BN99" s="368"/>
      <c r="BO99" s="163"/>
      <c r="BP99" s="645"/>
      <c r="BQ99" s="502"/>
      <c r="BR99" s="68"/>
    </row>
    <row r="100" spans="1:101" ht="29.25" customHeight="1">
      <c r="A100" s="68"/>
      <c r="B100" s="467" t="s">
        <v>240</v>
      </c>
      <c r="C100" s="706"/>
      <c r="D100" s="706"/>
      <c r="E100" s="694"/>
      <c r="F100" s="198"/>
      <c r="G100" s="640"/>
      <c r="H100" s="211"/>
      <c r="I100" s="198"/>
      <c r="J100" s="640"/>
      <c r="K100" s="211"/>
      <c r="L100" s="198"/>
      <c r="M100" s="640"/>
      <c r="N100" s="211"/>
      <c r="O100" s="198"/>
      <c r="P100" s="640"/>
      <c r="Q100" s="211"/>
      <c r="R100" s="198"/>
      <c r="S100" s="640"/>
      <c r="T100" s="445"/>
      <c r="U100" s="153"/>
      <c r="V100" s="679"/>
      <c r="W100" s="445"/>
      <c r="X100" s="198"/>
      <c r="Y100" s="640"/>
      <c r="Z100" s="211"/>
      <c r="AA100" s="198"/>
      <c r="AB100" s="640"/>
      <c r="AC100" s="211"/>
      <c r="AD100" s="198"/>
      <c r="AE100" s="640"/>
      <c r="AF100" s="81"/>
      <c r="AG100" s="718"/>
      <c r="AH100" s="640"/>
      <c r="AI100" s="139"/>
      <c r="AJ100" s="718"/>
      <c r="AK100" s="640"/>
      <c r="AL100" s="211"/>
      <c r="AM100" s="198"/>
      <c r="AN100" s="640"/>
      <c r="AO100" s="211"/>
      <c r="AP100" s="198"/>
      <c r="AQ100" s="640"/>
      <c r="AR100" s="211"/>
      <c r="AS100" s="198"/>
      <c r="AT100" s="640"/>
      <c r="AU100" s="640"/>
      <c r="AV100" s="640"/>
      <c r="AW100" s="640"/>
      <c r="AX100" s="211"/>
      <c r="AY100" s="198"/>
      <c r="AZ100" s="640"/>
      <c r="BA100" s="211"/>
      <c r="BB100" s="198"/>
      <c r="BC100" s="640"/>
      <c r="BD100" s="211"/>
      <c r="BE100" s="198"/>
      <c r="BF100" s="640"/>
      <c r="BG100" s="211"/>
      <c r="BH100" s="198"/>
      <c r="BI100" s="640"/>
      <c r="BJ100" s="211"/>
      <c r="BK100" s="198"/>
      <c r="BL100" s="640"/>
      <c r="BM100" s="211"/>
      <c r="BN100" s="198"/>
      <c r="BO100" s="640"/>
      <c r="BP100" s="211"/>
      <c r="BQ100" s="502"/>
      <c r="BR100" s="68"/>
    </row>
    <row r="101" spans="1:101" ht="65.25" customHeight="1">
      <c r="A101" s="715" t="s">
        <v>241</v>
      </c>
      <c r="B101" s="96" t="s">
        <v>242</v>
      </c>
      <c r="C101" s="174">
        <v>2</v>
      </c>
      <c r="D101" s="103" t="s">
        <v>74</v>
      </c>
      <c r="E101" s="146"/>
      <c r="F101" s="633">
        <v>2</v>
      </c>
      <c r="G101" s="632" t="s">
        <v>74</v>
      </c>
      <c r="H101" s="289"/>
      <c r="I101" s="633"/>
      <c r="J101" s="632"/>
      <c r="K101" s="289"/>
      <c r="L101" s="633"/>
      <c r="M101" s="632"/>
      <c r="N101" s="289"/>
      <c r="O101" s="633"/>
      <c r="P101" s="632"/>
      <c r="Q101" s="289"/>
      <c r="R101" s="633">
        <v>2</v>
      </c>
      <c r="S101" s="632" t="s">
        <v>73</v>
      </c>
      <c r="T101" s="433"/>
      <c r="U101" s="720">
        <v>5</v>
      </c>
      <c r="V101" s="632" t="s">
        <v>74</v>
      </c>
      <c r="W101" s="433"/>
      <c r="X101" s="633">
        <v>3</v>
      </c>
      <c r="Y101" s="632" t="s">
        <v>73</v>
      </c>
      <c r="Z101" s="289"/>
      <c r="AA101" s="633"/>
      <c r="AB101" s="632"/>
      <c r="AC101" s="289"/>
      <c r="AD101" s="633"/>
      <c r="AE101" s="632"/>
      <c r="AF101" s="108"/>
      <c r="AG101" s="39">
        <v>5</v>
      </c>
      <c r="AH101" s="632" t="s">
        <v>74</v>
      </c>
      <c r="AI101" s="190"/>
      <c r="AJ101" s="703">
        <v>3</v>
      </c>
      <c r="AK101" s="632" t="s">
        <v>74</v>
      </c>
      <c r="AL101" s="289"/>
      <c r="AM101" s="633">
        <v>1</v>
      </c>
      <c r="AN101" s="632" t="s">
        <v>73</v>
      </c>
      <c r="AO101" s="289"/>
      <c r="AP101" s="633"/>
      <c r="AQ101" s="632"/>
      <c r="AR101" s="289"/>
      <c r="AS101" s="633">
        <v>1</v>
      </c>
      <c r="AT101" s="632" t="s">
        <v>73</v>
      </c>
      <c r="AU101" s="632"/>
      <c r="AV101" s="632">
        <v>3</v>
      </c>
      <c r="AW101" s="632" t="s">
        <v>73</v>
      </c>
      <c r="AX101" s="289"/>
      <c r="AY101" s="633"/>
      <c r="AZ101" s="632"/>
      <c r="BA101" s="289"/>
      <c r="BB101" s="633">
        <v>1</v>
      </c>
      <c r="BC101" s="632" t="s">
        <v>73</v>
      </c>
      <c r="BD101" s="289"/>
      <c r="BE101" s="633"/>
      <c r="BF101" s="632"/>
      <c r="BG101" s="289"/>
      <c r="BH101" s="633"/>
      <c r="BI101" s="632"/>
      <c r="BJ101" s="289"/>
      <c r="BK101" s="633">
        <v>3</v>
      </c>
      <c r="BL101" s="632" t="s">
        <v>74</v>
      </c>
      <c r="BM101" s="289"/>
      <c r="BN101" s="633">
        <v>3</v>
      </c>
      <c r="BO101" s="632" t="s">
        <v>74</v>
      </c>
      <c r="BP101" s="289"/>
      <c r="BQ101" s="502"/>
      <c r="BR101" s="68"/>
    </row>
    <row r="102" spans="1:101" ht="65.25" customHeight="1">
      <c r="A102" s="715" t="s">
        <v>243</v>
      </c>
      <c r="B102" s="672" t="s">
        <v>244</v>
      </c>
      <c r="C102" s="174">
        <v>4</v>
      </c>
      <c r="D102" s="103" t="s">
        <v>74</v>
      </c>
      <c r="E102" s="146"/>
      <c r="F102" s="633">
        <v>4</v>
      </c>
      <c r="G102" s="632" t="s">
        <v>74</v>
      </c>
      <c r="H102" s="146"/>
      <c r="I102" s="633">
        <v>3</v>
      </c>
      <c r="J102" s="632" t="s">
        <v>74</v>
      </c>
      <c r="K102" s="289"/>
      <c r="L102" s="633">
        <v>5</v>
      </c>
      <c r="M102" s="632" t="s">
        <v>74</v>
      </c>
      <c r="N102" s="289"/>
      <c r="O102" s="633" t="s">
        <v>74</v>
      </c>
      <c r="P102" s="632" t="s">
        <v>74</v>
      </c>
      <c r="Q102" s="289"/>
      <c r="R102" s="633">
        <v>2</v>
      </c>
      <c r="S102" s="632" t="s">
        <v>73</v>
      </c>
      <c r="T102" s="433"/>
      <c r="U102" s="720">
        <v>5</v>
      </c>
      <c r="V102" s="632" t="s">
        <v>74</v>
      </c>
      <c r="W102" s="433"/>
      <c r="X102" s="633">
        <v>3</v>
      </c>
      <c r="Y102" s="632" t="s">
        <v>73</v>
      </c>
      <c r="Z102" s="289"/>
      <c r="AA102" s="633">
        <v>2</v>
      </c>
      <c r="AB102" s="632" t="s">
        <v>73</v>
      </c>
      <c r="AC102" s="289"/>
      <c r="AD102" s="633"/>
      <c r="AE102" s="632"/>
      <c r="AF102" s="108"/>
      <c r="AG102" s="39">
        <v>5</v>
      </c>
      <c r="AH102" s="632" t="s">
        <v>74</v>
      </c>
      <c r="AI102" s="190"/>
      <c r="AJ102" s="703">
        <v>5</v>
      </c>
      <c r="AK102" s="632" t="s">
        <v>74</v>
      </c>
      <c r="AL102" s="289"/>
      <c r="AM102" s="633">
        <v>5</v>
      </c>
      <c r="AN102" s="632" t="s">
        <v>74</v>
      </c>
      <c r="AO102" s="289"/>
      <c r="AP102" s="633"/>
      <c r="AQ102" s="632"/>
      <c r="AR102" s="289"/>
      <c r="AS102" s="633">
        <v>3</v>
      </c>
      <c r="AT102" s="632" t="s">
        <v>74</v>
      </c>
      <c r="AU102" s="632"/>
      <c r="AV102" s="632">
        <v>5</v>
      </c>
      <c r="AW102" s="632" t="s">
        <v>74</v>
      </c>
      <c r="AX102" s="289"/>
      <c r="AY102" s="633"/>
      <c r="AZ102" s="632"/>
      <c r="BA102" s="289"/>
      <c r="BB102" s="633">
        <v>3</v>
      </c>
      <c r="BC102" s="632" t="s">
        <v>73</v>
      </c>
      <c r="BD102" s="289"/>
      <c r="BE102" s="633"/>
      <c r="BF102" s="632"/>
      <c r="BG102" s="289"/>
      <c r="BH102" s="633">
        <v>3</v>
      </c>
      <c r="BI102" s="632" t="s">
        <v>74</v>
      </c>
      <c r="BJ102" s="289"/>
      <c r="BK102" s="633">
        <v>3</v>
      </c>
      <c r="BL102" s="632" t="s">
        <v>74</v>
      </c>
      <c r="BM102" s="289"/>
      <c r="BN102" s="633">
        <v>3</v>
      </c>
      <c r="BO102" s="632" t="s">
        <v>74</v>
      </c>
      <c r="BP102" s="289"/>
      <c r="BQ102" s="502"/>
      <c r="BR102" s="68"/>
    </row>
    <row r="103" spans="1:101" ht="65.25" customHeight="1">
      <c r="A103" s="715" t="s">
        <v>245</v>
      </c>
      <c r="B103" s="672" t="s">
        <v>246</v>
      </c>
      <c r="C103" s="174">
        <v>1</v>
      </c>
      <c r="D103" s="103" t="s">
        <v>73</v>
      </c>
      <c r="E103" s="146"/>
      <c r="F103" s="633">
        <v>1</v>
      </c>
      <c r="G103" s="632" t="s">
        <v>73</v>
      </c>
      <c r="H103" s="289"/>
      <c r="I103" s="633"/>
      <c r="J103" s="632"/>
      <c r="K103" s="289"/>
      <c r="L103" s="633"/>
      <c r="M103" s="632"/>
      <c r="N103" s="289"/>
      <c r="O103" s="633"/>
      <c r="P103" s="632"/>
      <c r="Q103" s="289"/>
      <c r="R103" s="633">
        <v>3</v>
      </c>
      <c r="S103" s="632" t="s">
        <v>73</v>
      </c>
      <c r="T103" s="433"/>
      <c r="U103" s="720">
        <v>5</v>
      </c>
      <c r="V103" s="632" t="s">
        <v>74</v>
      </c>
      <c r="W103" s="433"/>
      <c r="X103" s="633">
        <v>5</v>
      </c>
      <c r="Y103" s="632" t="s">
        <v>74</v>
      </c>
      <c r="Z103" s="289"/>
      <c r="AA103" s="633">
        <v>2</v>
      </c>
      <c r="AB103" s="632" t="s">
        <v>73</v>
      </c>
      <c r="AC103" s="289"/>
      <c r="AD103" s="633"/>
      <c r="AE103" s="632"/>
      <c r="AF103" s="108"/>
      <c r="AG103" s="39">
        <v>5</v>
      </c>
      <c r="AH103" s="632" t="s">
        <v>74</v>
      </c>
      <c r="AI103" s="190"/>
      <c r="AJ103" s="703"/>
      <c r="AK103" s="632"/>
      <c r="AL103" s="289"/>
      <c r="AM103" s="633"/>
      <c r="AN103" s="632"/>
      <c r="AO103" s="289"/>
      <c r="AP103" s="633"/>
      <c r="AQ103" s="632"/>
      <c r="AR103" s="289"/>
      <c r="AS103" s="633"/>
      <c r="AT103" s="632"/>
      <c r="AU103" s="632"/>
      <c r="AV103" s="632">
        <v>3</v>
      </c>
      <c r="AW103" s="632" t="s">
        <v>74</v>
      </c>
      <c r="AX103" s="289"/>
      <c r="AY103" s="633"/>
      <c r="AZ103" s="632"/>
      <c r="BA103" s="289"/>
      <c r="BB103" s="633">
        <v>1</v>
      </c>
      <c r="BC103" s="632" t="s">
        <v>73</v>
      </c>
      <c r="BD103" s="289"/>
      <c r="BE103" s="633"/>
      <c r="BF103" s="632"/>
      <c r="BG103" s="289"/>
      <c r="BH103" s="633">
        <v>1</v>
      </c>
      <c r="BI103" s="632" t="s">
        <v>73</v>
      </c>
      <c r="BJ103" s="289"/>
      <c r="BK103" s="633"/>
      <c r="BL103" s="632"/>
      <c r="BM103" s="289"/>
      <c r="BN103" s="633"/>
      <c r="BO103" s="632"/>
      <c r="BP103" s="289"/>
      <c r="BQ103" s="502"/>
      <c r="BR103" s="68"/>
    </row>
    <row r="104" spans="1:101" ht="17.25" customHeight="1">
      <c r="A104" s="68"/>
      <c r="B104" s="701" t="s">
        <v>247</v>
      </c>
      <c r="C104" s="291"/>
      <c r="D104" s="619"/>
      <c r="E104" s="568"/>
      <c r="F104" s="611"/>
      <c r="G104" s="78"/>
      <c r="H104" s="631"/>
      <c r="I104" s="611"/>
      <c r="J104" s="78"/>
      <c r="K104" s="631"/>
      <c r="L104" s="611"/>
      <c r="M104" s="78"/>
      <c r="N104" s="631"/>
      <c r="O104" s="611"/>
      <c r="P104" s="78"/>
      <c r="Q104" s="631"/>
      <c r="R104" s="611"/>
      <c r="S104" s="78"/>
      <c r="T104" s="490"/>
      <c r="U104" s="204"/>
      <c r="V104" s="78"/>
      <c r="W104" s="490"/>
      <c r="X104" s="611"/>
      <c r="Y104" s="78"/>
      <c r="Z104" s="631"/>
      <c r="AA104" s="611"/>
      <c r="AB104" s="78"/>
      <c r="AC104" s="631"/>
      <c r="AD104" s="611"/>
      <c r="AE104" s="78"/>
      <c r="AF104" s="30"/>
      <c r="AG104" s="282"/>
      <c r="AH104" s="78"/>
      <c r="AI104" s="242"/>
      <c r="AJ104" s="282"/>
      <c r="AK104" s="78"/>
      <c r="AL104" s="631"/>
      <c r="AM104" s="611"/>
      <c r="AN104" s="78"/>
      <c r="AO104" s="631"/>
      <c r="AP104" s="611"/>
      <c r="AQ104" s="78"/>
      <c r="AR104" s="631"/>
      <c r="AS104" s="611"/>
      <c r="AT104" s="78"/>
      <c r="AU104" s="78"/>
      <c r="AV104" s="78"/>
      <c r="AW104" s="78"/>
      <c r="AX104" s="631"/>
      <c r="AY104" s="611"/>
      <c r="AZ104" s="78"/>
      <c r="BA104" s="631"/>
      <c r="BB104" s="611"/>
      <c r="BC104" s="78"/>
      <c r="BD104" s="631"/>
      <c r="BE104" s="611"/>
      <c r="BF104" s="78"/>
      <c r="BG104" s="631"/>
      <c r="BH104" s="611"/>
      <c r="BI104" s="78"/>
      <c r="BJ104" s="631"/>
      <c r="BK104" s="611"/>
      <c r="BL104" s="78"/>
      <c r="BM104" s="631"/>
      <c r="BN104" s="611"/>
      <c r="BO104" s="78"/>
      <c r="BP104" s="631"/>
      <c r="BQ104" s="502"/>
      <c r="BR104" s="68"/>
    </row>
    <row r="105" spans="1:101" ht="29.25" customHeight="1">
      <c r="A105" s="68"/>
      <c r="B105" s="414" t="s">
        <v>248</v>
      </c>
      <c r="C105" s="244"/>
      <c r="D105" s="607"/>
      <c r="E105" s="628"/>
      <c r="F105" s="261"/>
      <c r="G105" s="73"/>
      <c r="H105" s="172"/>
      <c r="I105" s="261"/>
      <c r="J105" s="73"/>
      <c r="K105" s="172"/>
      <c r="L105" s="261"/>
      <c r="M105" s="73"/>
      <c r="N105" s="172"/>
      <c r="O105" s="261"/>
      <c r="P105" s="73"/>
      <c r="Q105" s="172"/>
      <c r="R105" s="261"/>
      <c r="S105" s="73"/>
      <c r="T105" s="499"/>
      <c r="U105" s="288"/>
      <c r="V105" s="73"/>
      <c r="W105" s="499"/>
      <c r="X105" s="261"/>
      <c r="Y105" s="73"/>
      <c r="Z105" s="172"/>
      <c r="AA105" s="261"/>
      <c r="AB105" s="73"/>
      <c r="AC105" s="172"/>
      <c r="AD105" s="261"/>
      <c r="AE105" s="73"/>
      <c r="AF105" s="257"/>
      <c r="AG105" s="167"/>
      <c r="AH105" s="73"/>
      <c r="AI105" s="248"/>
      <c r="AJ105" s="167"/>
      <c r="AK105" s="73"/>
      <c r="AL105" s="172"/>
      <c r="AM105" s="261"/>
      <c r="AN105" s="73"/>
      <c r="AO105" s="172"/>
      <c r="AP105" s="261"/>
      <c r="AQ105" s="73"/>
      <c r="AR105" s="172"/>
      <c r="AS105" s="261"/>
      <c r="AT105" s="73"/>
      <c r="AU105" s="73"/>
      <c r="AV105" s="73"/>
      <c r="AW105" s="73"/>
      <c r="AX105" s="172"/>
      <c r="AY105" s="261"/>
      <c r="AZ105" s="73"/>
      <c r="BA105" s="172"/>
      <c r="BB105" s="261"/>
      <c r="BC105" s="73"/>
      <c r="BD105" s="172"/>
      <c r="BE105" s="261"/>
      <c r="BF105" s="73"/>
      <c r="BG105" s="172"/>
      <c r="BH105" s="261"/>
      <c r="BI105" s="73"/>
      <c r="BJ105" s="172"/>
      <c r="BK105" s="261"/>
      <c r="BL105" s="73"/>
      <c r="BM105" s="172"/>
      <c r="BN105" s="261"/>
      <c r="BO105" s="73"/>
      <c r="BP105" s="172"/>
      <c r="BQ105" s="502"/>
      <c r="BR105" s="68"/>
    </row>
    <row r="106" spans="1:101" ht="65.25" customHeight="1">
      <c r="A106" s="715" t="s">
        <v>249</v>
      </c>
      <c r="B106" s="96" t="s">
        <v>250</v>
      </c>
      <c r="C106" s="174"/>
      <c r="D106" s="103"/>
      <c r="E106" s="146"/>
      <c r="F106" s="633"/>
      <c r="G106" s="632"/>
      <c r="H106" s="289"/>
      <c r="I106" s="633"/>
      <c r="J106" s="632"/>
      <c r="K106" s="289"/>
      <c r="L106" s="633"/>
      <c r="M106" s="632"/>
      <c r="N106" s="289"/>
      <c r="O106" s="633"/>
      <c r="P106" s="632"/>
      <c r="Q106" s="289"/>
      <c r="R106" s="633"/>
      <c r="S106" s="632"/>
      <c r="T106" s="433"/>
      <c r="U106" s="720"/>
      <c r="V106" s="632"/>
      <c r="W106" s="433"/>
      <c r="X106" s="633"/>
      <c r="Y106" s="632"/>
      <c r="Z106" s="289"/>
      <c r="AA106" s="633"/>
      <c r="AB106" s="632"/>
      <c r="AC106" s="289"/>
      <c r="AD106" s="633"/>
      <c r="AE106" s="632"/>
      <c r="AF106" s="108"/>
      <c r="AG106" s="39">
        <v>5</v>
      </c>
      <c r="AH106" s="632" t="s">
        <v>74</v>
      </c>
      <c r="AI106" s="190"/>
      <c r="AJ106" s="703"/>
      <c r="AK106" s="632"/>
      <c r="AL106" s="289"/>
      <c r="AM106" s="633"/>
      <c r="AN106" s="632"/>
      <c r="AO106" s="289"/>
      <c r="AP106" s="633"/>
      <c r="AQ106" s="632"/>
      <c r="AR106" s="289"/>
      <c r="AS106" s="633"/>
      <c r="AT106" s="632"/>
      <c r="AU106" s="632"/>
      <c r="AV106" s="632">
        <v>3</v>
      </c>
      <c r="AW106" s="632" t="s">
        <v>74</v>
      </c>
      <c r="AX106" s="289"/>
      <c r="AY106" s="633"/>
      <c r="AZ106" s="632"/>
      <c r="BA106" s="289"/>
      <c r="BB106" s="633">
        <v>2</v>
      </c>
      <c r="BC106" s="632" t="s">
        <v>73</v>
      </c>
      <c r="BD106" s="289"/>
      <c r="BE106" s="633"/>
      <c r="BF106" s="632"/>
      <c r="BG106" s="289"/>
      <c r="BH106" s="633">
        <v>1</v>
      </c>
      <c r="BI106" s="632" t="s">
        <v>73</v>
      </c>
      <c r="BJ106" s="289"/>
      <c r="BK106" s="633"/>
      <c r="BL106" s="632"/>
      <c r="BM106" s="289"/>
      <c r="BN106" s="633"/>
      <c r="BO106" s="632"/>
      <c r="BP106" s="289"/>
      <c r="BQ106" s="502"/>
      <c r="BR106" s="68"/>
    </row>
    <row r="107" spans="1:101" ht="65.25" customHeight="1">
      <c r="A107" s="715" t="s">
        <v>251</v>
      </c>
      <c r="B107" s="96" t="s">
        <v>252</v>
      </c>
      <c r="C107" s="174">
        <v>4</v>
      </c>
      <c r="D107" s="103" t="s">
        <v>74</v>
      </c>
      <c r="E107" s="146"/>
      <c r="F107" s="633">
        <v>4</v>
      </c>
      <c r="G107" s="632" t="s">
        <v>74</v>
      </c>
      <c r="H107" s="146"/>
      <c r="I107" s="633"/>
      <c r="J107" s="632"/>
      <c r="K107" s="289"/>
      <c r="L107" s="633">
        <v>3</v>
      </c>
      <c r="M107" s="632" t="s">
        <v>73</v>
      </c>
      <c r="N107" s="289"/>
      <c r="O107" s="633"/>
      <c r="P107" s="632"/>
      <c r="Q107" s="289"/>
      <c r="R107" s="633">
        <v>3</v>
      </c>
      <c r="S107" s="632" t="s">
        <v>73</v>
      </c>
      <c r="T107" s="433"/>
      <c r="U107" s="720">
        <v>5</v>
      </c>
      <c r="V107" s="632" t="s">
        <v>74</v>
      </c>
      <c r="W107" s="433"/>
      <c r="X107" s="633"/>
      <c r="Y107" s="632"/>
      <c r="Z107" s="289"/>
      <c r="AA107" s="633">
        <v>1</v>
      </c>
      <c r="AB107" s="632" t="s">
        <v>73</v>
      </c>
      <c r="AC107" s="289"/>
      <c r="AD107" s="633"/>
      <c r="AE107" s="632"/>
      <c r="AF107" s="108"/>
      <c r="AG107" s="39">
        <v>5</v>
      </c>
      <c r="AH107" s="632" t="s">
        <v>74</v>
      </c>
      <c r="AI107" s="190"/>
      <c r="AJ107" s="703">
        <v>1</v>
      </c>
      <c r="AK107" s="632" t="s">
        <v>73</v>
      </c>
      <c r="AL107" s="289"/>
      <c r="AM107" s="633"/>
      <c r="AN107" s="632"/>
      <c r="AO107" s="289"/>
      <c r="AP107" s="633"/>
      <c r="AQ107" s="632"/>
      <c r="AR107" s="289"/>
      <c r="AS107" s="633">
        <v>3</v>
      </c>
      <c r="AT107" s="632" t="s">
        <v>74</v>
      </c>
      <c r="AU107" s="632"/>
      <c r="AV107" s="632">
        <v>5</v>
      </c>
      <c r="AW107" s="632" t="s">
        <v>74</v>
      </c>
      <c r="AX107" s="289"/>
      <c r="AY107" s="633"/>
      <c r="AZ107" s="632"/>
      <c r="BA107" s="289"/>
      <c r="BB107" s="633">
        <v>3</v>
      </c>
      <c r="BC107" s="632" t="s">
        <v>73</v>
      </c>
      <c r="BD107" s="289"/>
      <c r="BE107" s="633"/>
      <c r="BF107" s="632"/>
      <c r="BG107" s="289"/>
      <c r="BH107" s="633"/>
      <c r="BI107" s="632"/>
      <c r="BJ107" s="289"/>
      <c r="BK107" s="633"/>
      <c r="BL107" s="632"/>
      <c r="BM107" s="289"/>
      <c r="BN107" s="633"/>
      <c r="BO107" s="632"/>
      <c r="BP107" s="289"/>
      <c r="BQ107" s="502"/>
      <c r="BR107" s="68"/>
    </row>
    <row r="108" spans="1:101" ht="65.25" customHeight="1">
      <c r="A108" s="715" t="s">
        <v>254</v>
      </c>
      <c r="B108" s="672" t="s">
        <v>255</v>
      </c>
      <c r="C108" s="174"/>
      <c r="D108" s="103"/>
      <c r="E108" s="146"/>
      <c r="F108" s="633"/>
      <c r="G108" s="632"/>
      <c r="H108" s="289"/>
      <c r="I108" s="633"/>
      <c r="J108" s="632"/>
      <c r="K108" s="289"/>
      <c r="L108" s="633"/>
      <c r="M108" s="632"/>
      <c r="N108" s="289"/>
      <c r="O108" s="633"/>
      <c r="P108" s="632"/>
      <c r="Q108" s="289"/>
      <c r="R108" s="633"/>
      <c r="S108" s="632"/>
      <c r="T108" s="433"/>
      <c r="U108" s="720"/>
      <c r="V108" s="632"/>
      <c r="W108" s="433"/>
      <c r="X108" s="633"/>
      <c r="Y108" s="632"/>
      <c r="Z108" s="289"/>
      <c r="AA108" s="633"/>
      <c r="AB108" s="632"/>
      <c r="AC108" s="289"/>
      <c r="AD108" s="633"/>
      <c r="AE108" s="632"/>
      <c r="AF108" s="108"/>
      <c r="AG108" s="39">
        <v>4</v>
      </c>
      <c r="AH108" s="632" t="s">
        <v>74</v>
      </c>
      <c r="AI108" s="190"/>
      <c r="AJ108" s="703">
        <v>1</v>
      </c>
      <c r="AK108" s="632" t="s">
        <v>73</v>
      </c>
      <c r="AL108" s="289"/>
      <c r="AM108" s="633"/>
      <c r="AN108" s="632"/>
      <c r="AO108" s="289"/>
      <c r="AP108" s="633"/>
      <c r="AQ108" s="632"/>
      <c r="AR108" s="289"/>
      <c r="AS108" s="633"/>
      <c r="AT108" s="632"/>
      <c r="AU108" s="632"/>
      <c r="AV108" s="632">
        <v>1</v>
      </c>
      <c r="AW108" s="632" t="s">
        <v>73</v>
      </c>
      <c r="AX108" s="289"/>
      <c r="AY108" s="633"/>
      <c r="AZ108" s="632"/>
      <c r="BA108" s="289"/>
      <c r="BB108" s="633">
        <v>1</v>
      </c>
      <c r="BC108" s="632" t="s">
        <v>73</v>
      </c>
      <c r="BD108" s="289"/>
      <c r="BE108" s="633"/>
      <c r="BF108" s="632"/>
      <c r="BG108" s="289"/>
      <c r="BH108" s="633">
        <v>1</v>
      </c>
      <c r="BI108" s="632" t="s">
        <v>73</v>
      </c>
      <c r="BJ108" s="289"/>
      <c r="BK108" s="633"/>
      <c r="BL108" s="632"/>
      <c r="BM108" s="289"/>
      <c r="BN108" s="633"/>
      <c r="BO108" s="632"/>
      <c r="BP108" s="289"/>
      <c r="BQ108" s="502"/>
      <c r="BR108" s="68"/>
    </row>
    <row r="109" spans="1:101" ht="10.5" customHeight="1">
      <c r="A109" s="68"/>
      <c r="B109" s="232"/>
      <c r="C109" s="291"/>
      <c r="D109" s="619"/>
      <c r="E109" s="568"/>
      <c r="F109" s="611"/>
      <c r="G109" s="78"/>
      <c r="H109" s="631"/>
      <c r="I109" s="611"/>
      <c r="J109" s="78"/>
      <c r="K109" s="631"/>
      <c r="L109" s="611"/>
      <c r="M109" s="78"/>
      <c r="N109" s="631"/>
      <c r="O109" s="611"/>
      <c r="P109" s="78"/>
      <c r="Q109" s="631"/>
      <c r="R109" s="611"/>
      <c r="S109" s="78"/>
      <c r="T109" s="490"/>
      <c r="U109" s="204"/>
      <c r="V109" s="78"/>
      <c r="W109" s="490"/>
      <c r="X109" s="611"/>
      <c r="Y109" s="78"/>
      <c r="Z109" s="631"/>
      <c r="AA109" s="611"/>
      <c r="AB109" s="78"/>
      <c r="AC109" s="631"/>
      <c r="AD109" s="611"/>
      <c r="AE109" s="78"/>
      <c r="AF109" s="30"/>
      <c r="AG109" s="282"/>
      <c r="AH109" s="78"/>
      <c r="AI109" s="242"/>
      <c r="AJ109" s="282"/>
      <c r="AK109" s="78"/>
      <c r="AL109" s="631"/>
      <c r="AM109" s="611"/>
      <c r="AN109" s="78"/>
      <c r="AO109" s="631"/>
      <c r="AP109" s="611"/>
      <c r="AQ109" s="78"/>
      <c r="AR109" s="631"/>
      <c r="AS109" s="611"/>
      <c r="AT109" s="78"/>
      <c r="AU109" s="78"/>
      <c r="AV109" s="78"/>
      <c r="AW109" s="78"/>
      <c r="AX109" s="631"/>
      <c r="AY109" s="611"/>
      <c r="AZ109" s="78"/>
      <c r="BA109" s="631"/>
      <c r="BB109" s="611"/>
      <c r="BC109" s="78"/>
      <c r="BD109" s="631"/>
      <c r="BE109" s="611"/>
      <c r="BF109" s="78"/>
      <c r="BG109" s="631"/>
      <c r="BH109" s="611"/>
      <c r="BI109" s="78"/>
      <c r="BJ109" s="631"/>
      <c r="BK109" s="611"/>
      <c r="BL109" s="78"/>
      <c r="BM109" s="631"/>
      <c r="BN109" s="611"/>
      <c r="BO109" s="78"/>
      <c r="BP109" s="631"/>
      <c r="BQ109" s="502"/>
      <c r="BR109" s="68"/>
    </row>
    <row r="110" spans="1:101" ht="9" customHeight="1">
      <c r="A110" s="68"/>
      <c r="B110" s="239"/>
      <c r="C110" s="534"/>
      <c r="D110" s="165"/>
      <c r="E110" s="638"/>
      <c r="F110" s="441"/>
      <c r="G110" s="252"/>
      <c r="H110" s="519"/>
      <c r="I110" s="441"/>
      <c r="J110" s="252"/>
      <c r="K110" s="519"/>
      <c r="L110" s="441"/>
      <c r="M110" s="252"/>
      <c r="N110" s="519"/>
      <c r="O110" s="441"/>
      <c r="P110" s="252"/>
      <c r="Q110" s="519"/>
      <c r="R110" s="441"/>
      <c r="S110" s="252"/>
      <c r="T110" s="517"/>
      <c r="U110" s="592"/>
      <c r="V110" s="252"/>
      <c r="W110" s="517"/>
      <c r="X110" s="441"/>
      <c r="Y110" s="252"/>
      <c r="Z110" s="519"/>
      <c r="AA110" s="441"/>
      <c r="AB110" s="252"/>
      <c r="AC110" s="519"/>
      <c r="AD110" s="441"/>
      <c r="AE110" s="252"/>
      <c r="AF110" s="707"/>
      <c r="AG110" s="250"/>
      <c r="AH110" s="252"/>
      <c r="AI110" s="557"/>
      <c r="AJ110" s="250"/>
      <c r="AK110" s="252"/>
      <c r="AL110" s="519"/>
      <c r="AM110" s="441"/>
      <c r="AN110" s="252"/>
      <c r="AO110" s="519"/>
      <c r="AP110" s="441"/>
      <c r="AQ110" s="252"/>
      <c r="AR110" s="519"/>
      <c r="AS110" s="441"/>
      <c r="AT110" s="252"/>
      <c r="AU110" s="252"/>
      <c r="AV110" s="252"/>
      <c r="AW110" s="252"/>
      <c r="AX110" s="519"/>
      <c r="AY110" s="441"/>
      <c r="AZ110" s="252"/>
      <c r="BA110" s="519"/>
      <c r="BB110" s="441"/>
      <c r="BC110" s="252"/>
      <c r="BD110" s="519"/>
      <c r="BE110" s="441"/>
      <c r="BF110" s="252"/>
      <c r="BG110" s="519"/>
      <c r="BH110" s="441"/>
      <c r="BI110" s="252"/>
      <c r="BJ110" s="519"/>
      <c r="BK110" s="441"/>
      <c r="BL110" s="252"/>
      <c r="BM110" s="519"/>
      <c r="BN110" s="441"/>
      <c r="BO110" s="252"/>
      <c r="BP110" s="519"/>
      <c r="BQ110" s="502"/>
      <c r="BR110" s="68"/>
    </row>
    <row r="111" spans="1:101" ht="65.25" customHeight="1">
      <c r="A111" s="715"/>
      <c r="B111" s="711" t="s">
        <v>256</v>
      </c>
      <c r="C111" s="174"/>
      <c r="D111" s="103"/>
      <c r="E111" s="146"/>
      <c r="F111" s="633"/>
      <c r="G111" s="632"/>
      <c r="H111" s="289"/>
      <c r="I111" s="633"/>
      <c r="J111" s="632"/>
      <c r="K111" s="289"/>
      <c r="L111" s="633"/>
      <c r="M111" s="632"/>
      <c r="N111" s="289"/>
      <c r="O111" s="633"/>
      <c r="P111" s="632"/>
      <c r="Q111" s="289"/>
      <c r="R111" s="633"/>
      <c r="S111" s="632"/>
      <c r="T111" s="433"/>
      <c r="U111" s="720"/>
      <c r="V111" s="632"/>
      <c r="W111" s="433"/>
      <c r="X111" s="633"/>
      <c r="Y111" s="632"/>
      <c r="Z111" s="289"/>
      <c r="AA111" s="633"/>
      <c r="AB111" s="632"/>
      <c r="AC111" s="289"/>
      <c r="AD111" s="633"/>
      <c r="AE111" s="632"/>
      <c r="AF111" s="108"/>
      <c r="AG111" s="703"/>
      <c r="AH111" s="632"/>
      <c r="AI111" s="190"/>
      <c r="AJ111" s="703"/>
      <c r="AK111" s="632"/>
      <c r="AL111" s="289"/>
      <c r="AM111" s="633"/>
      <c r="AN111" s="632"/>
      <c r="AO111" s="289"/>
      <c r="AP111" s="633"/>
      <c r="AQ111" s="632"/>
      <c r="AR111" s="289"/>
      <c r="AS111" s="633"/>
      <c r="AT111" s="632"/>
      <c r="AU111" s="632"/>
      <c r="AV111" s="632"/>
      <c r="AW111" s="632"/>
      <c r="AX111" s="289"/>
      <c r="AY111" s="633"/>
      <c r="AZ111" s="632"/>
      <c r="BA111" s="289"/>
      <c r="BB111" s="633"/>
      <c r="BC111" s="632"/>
      <c r="BD111" s="289"/>
      <c r="BE111" s="633"/>
      <c r="BF111" s="632"/>
      <c r="BG111" s="289"/>
      <c r="BH111" s="633"/>
      <c r="BI111" s="632"/>
      <c r="BJ111" s="289"/>
      <c r="BK111" s="633"/>
      <c r="BL111" s="632"/>
      <c r="BM111" s="289"/>
      <c r="BN111" s="633"/>
      <c r="BO111" s="632"/>
      <c r="BP111" s="289"/>
      <c r="BQ111" s="502"/>
      <c r="BR111" s="68"/>
    </row>
    <row r="112" spans="1:101" ht="65.25" customHeight="1">
      <c r="A112" s="715"/>
      <c r="B112" s="600" t="s">
        <v>257</v>
      </c>
      <c r="C112" s="174"/>
      <c r="D112" s="103"/>
      <c r="E112" s="146"/>
      <c r="F112" s="633"/>
      <c r="G112" s="632"/>
      <c r="H112" s="289"/>
      <c r="I112" s="633"/>
      <c r="J112" s="632"/>
      <c r="K112" s="289"/>
      <c r="L112" s="633"/>
      <c r="M112" s="632"/>
      <c r="N112" s="289"/>
      <c r="O112" s="633"/>
      <c r="P112" s="632"/>
      <c r="Q112" s="289"/>
      <c r="R112" s="633"/>
      <c r="S112" s="632"/>
      <c r="T112" s="433"/>
      <c r="U112" s="720"/>
      <c r="V112" s="632"/>
      <c r="W112" s="433"/>
      <c r="X112" s="633"/>
      <c r="Y112" s="632"/>
      <c r="Z112" s="289"/>
      <c r="AA112" s="633"/>
      <c r="AB112" s="632"/>
      <c r="AC112" s="289"/>
      <c r="AD112" s="633"/>
      <c r="AE112" s="632"/>
      <c r="AF112" s="108"/>
      <c r="AG112" s="703"/>
      <c r="AH112" s="632"/>
      <c r="AI112" s="190"/>
      <c r="AJ112" s="703"/>
      <c r="AK112" s="632"/>
      <c r="AL112" s="289"/>
      <c r="AM112" s="633"/>
      <c r="AN112" s="632"/>
      <c r="AO112" s="289"/>
      <c r="AP112" s="633"/>
      <c r="AQ112" s="632"/>
      <c r="AR112" s="289"/>
      <c r="AS112" s="633"/>
      <c r="AT112" s="632"/>
      <c r="AU112" s="632"/>
      <c r="AV112" s="632"/>
      <c r="AW112" s="632"/>
      <c r="AX112" s="289"/>
      <c r="AY112" s="633"/>
      <c r="AZ112" s="632"/>
      <c r="BA112" s="289"/>
      <c r="BB112" s="633"/>
      <c r="BC112" s="632"/>
      <c r="BD112" s="289"/>
      <c r="BE112" s="633"/>
      <c r="BF112" s="632"/>
      <c r="BG112" s="289"/>
      <c r="BH112" s="633"/>
      <c r="BI112" s="632"/>
      <c r="BJ112" s="289"/>
      <c r="BK112" s="633"/>
      <c r="BL112" s="632"/>
      <c r="BM112" s="289"/>
      <c r="BN112" s="633"/>
      <c r="BO112" s="632"/>
      <c r="BP112" s="289"/>
      <c r="BQ112" s="502"/>
      <c r="BR112" s="68"/>
    </row>
    <row r="113" spans="1:70" ht="65.25" customHeight="1">
      <c r="A113" s="68"/>
      <c r="B113" s="289" t="s">
        <v>258</v>
      </c>
      <c r="C113" s="491"/>
      <c r="D113" s="462"/>
      <c r="E113" s="29"/>
      <c r="F113" s="621"/>
      <c r="G113" s="296"/>
      <c r="H113" s="258"/>
      <c r="I113" s="621"/>
      <c r="J113" s="296"/>
      <c r="K113" s="258"/>
      <c r="L113" s="621"/>
      <c r="M113" s="296"/>
      <c r="N113" s="258"/>
      <c r="O113" s="621"/>
      <c r="P113" s="296"/>
      <c r="Q113" s="258"/>
      <c r="R113" s="621"/>
      <c r="S113" s="296"/>
      <c r="T113" s="677"/>
      <c r="U113" s="27"/>
      <c r="V113" s="296"/>
      <c r="W113" s="677"/>
      <c r="X113" s="621"/>
      <c r="Y113" s="296"/>
      <c r="Z113" s="258"/>
      <c r="AA113" s="621"/>
      <c r="AB113" s="296"/>
      <c r="AC113" s="258"/>
      <c r="AD113" s="621"/>
      <c r="AE113" s="296"/>
      <c r="AF113" s="21"/>
      <c r="AG113" s="4"/>
      <c r="AH113" s="296"/>
      <c r="AI113" s="26"/>
      <c r="AJ113" s="4"/>
      <c r="AK113" s="296"/>
      <c r="AL113" s="258"/>
      <c r="AM113" s="621"/>
      <c r="AN113" s="296"/>
      <c r="AO113" s="258"/>
      <c r="AP113" s="633"/>
      <c r="AQ113" s="632"/>
      <c r="AR113" s="289"/>
      <c r="AS113" s="621"/>
      <c r="AT113" s="296"/>
      <c r="AU113" s="296"/>
      <c r="AV113" s="296"/>
      <c r="AW113" s="296"/>
      <c r="AX113" s="258"/>
      <c r="AY113" s="621"/>
      <c r="AZ113" s="296"/>
      <c r="BA113" s="258"/>
      <c r="BB113" s="621"/>
      <c r="BC113" s="296"/>
      <c r="BD113" s="258"/>
      <c r="BE113" s="633"/>
      <c r="BF113" s="632"/>
      <c r="BG113" s="289"/>
      <c r="BH113" s="621"/>
      <c r="BI113" s="296"/>
      <c r="BJ113" s="258"/>
      <c r="BK113" s="621"/>
      <c r="BL113" s="296"/>
      <c r="BM113" s="258"/>
      <c r="BN113" s="621"/>
      <c r="BO113" s="296"/>
      <c r="BP113" s="258"/>
      <c r="BQ113" s="502"/>
      <c r="BR113" s="68"/>
    </row>
  </sheetData>
  <mergeCells count="27">
    <mergeCell ref="C3:Q3"/>
    <mergeCell ref="R3:AI3"/>
    <mergeCell ref="AJ3:AL3"/>
    <mergeCell ref="AM3:BD3"/>
    <mergeCell ref="BE3:BP3"/>
    <mergeCell ref="C5:E5"/>
    <mergeCell ref="F5:H5"/>
    <mergeCell ref="I5:K5"/>
    <mergeCell ref="L5:N5"/>
    <mergeCell ref="O5:Q5"/>
    <mergeCell ref="R5:T5"/>
    <mergeCell ref="U5:W5"/>
    <mergeCell ref="X5:Z5"/>
    <mergeCell ref="AA5:AC5"/>
    <mergeCell ref="AD5:AF5"/>
    <mergeCell ref="AG5:AI5"/>
    <mergeCell ref="AJ5:AL5"/>
    <mergeCell ref="AM5:AO5"/>
    <mergeCell ref="AP5:AR5"/>
    <mergeCell ref="AS5:AU5"/>
    <mergeCell ref="BK5:BM5"/>
    <mergeCell ref="BN5:BP5"/>
    <mergeCell ref="AV5:AX5"/>
    <mergeCell ref="AY5:BA5"/>
    <mergeCell ref="BB5:BD5"/>
    <mergeCell ref="BE5:BG5"/>
    <mergeCell ref="BH5:BJ5"/>
  </mergeCell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13"/>
  <sheetViews>
    <sheetView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17.1640625" defaultRowHeight="12.75" customHeight="1" x14ac:dyDescent="0"/>
  <cols>
    <col min="1" max="1" width="10.5" customWidth="1"/>
    <col min="2" max="2" width="45.5" customWidth="1"/>
    <col min="3" max="3" width="3.83203125" customWidth="1"/>
    <col min="4" max="68" width="3.1640625" customWidth="1"/>
    <col min="69" max="69" width="5.5" customWidth="1"/>
    <col min="70" max="70" width="8.1640625" customWidth="1"/>
  </cols>
  <sheetData>
    <row r="1" spans="1:70" ht="5.25"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475"/>
      <c r="AJ1" s="367"/>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475"/>
      <c r="BQ1" s="233"/>
      <c r="BR1" s="68"/>
    </row>
    <row r="2" spans="1:70" ht="5.25" customHeight="1">
      <c r="A2" s="68"/>
      <c r="B2" s="463"/>
      <c r="C2" s="68">
        <f t="shared" ref="C2:AH2" si="0">COUNTA(C8:C108)</f>
        <v>22</v>
      </c>
      <c r="D2" s="463">
        <f t="shared" si="0"/>
        <v>22</v>
      </c>
      <c r="E2" s="463">
        <f t="shared" si="0"/>
        <v>0</v>
      </c>
      <c r="F2" s="463">
        <f t="shared" si="0"/>
        <v>15</v>
      </c>
      <c r="G2" s="463">
        <f t="shared" si="0"/>
        <v>15</v>
      </c>
      <c r="H2" s="463">
        <f t="shared" si="0"/>
        <v>0</v>
      </c>
      <c r="I2" s="463">
        <f t="shared" si="0"/>
        <v>28</v>
      </c>
      <c r="J2" s="463">
        <f t="shared" si="0"/>
        <v>28</v>
      </c>
      <c r="K2" s="463">
        <f t="shared" si="0"/>
        <v>0</v>
      </c>
      <c r="L2" s="463">
        <f t="shared" si="0"/>
        <v>37</v>
      </c>
      <c r="M2" s="463">
        <f t="shared" si="0"/>
        <v>37</v>
      </c>
      <c r="N2" s="463">
        <f t="shared" si="0"/>
        <v>0</v>
      </c>
      <c r="O2" s="463">
        <f t="shared" si="0"/>
        <v>23</v>
      </c>
      <c r="P2" s="463">
        <f t="shared" si="0"/>
        <v>23</v>
      </c>
      <c r="Q2" s="463">
        <f t="shared" si="0"/>
        <v>0</v>
      </c>
      <c r="R2" s="463">
        <f t="shared" si="0"/>
        <v>47</v>
      </c>
      <c r="S2" s="463">
        <f t="shared" si="0"/>
        <v>47</v>
      </c>
      <c r="T2" s="463">
        <f t="shared" si="0"/>
        <v>0</v>
      </c>
      <c r="U2" s="463">
        <f t="shared" si="0"/>
        <v>24</v>
      </c>
      <c r="V2" s="463">
        <f t="shared" si="0"/>
        <v>24</v>
      </c>
      <c r="W2" s="463">
        <f t="shared" si="0"/>
        <v>0</v>
      </c>
      <c r="X2" s="463">
        <f t="shared" si="0"/>
        <v>51</v>
      </c>
      <c r="Y2" s="463">
        <f t="shared" si="0"/>
        <v>51</v>
      </c>
      <c r="Z2" s="463">
        <f t="shared" si="0"/>
        <v>0</v>
      </c>
      <c r="AA2" s="463">
        <f t="shared" si="0"/>
        <v>55</v>
      </c>
      <c r="AB2" s="463">
        <f t="shared" si="0"/>
        <v>55</v>
      </c>
      <c r="AC2" s="463">
        <f t="shared" si="0"/>
        <v>0</v>
      </c>
      <c r="AD2" s="463">
        <f t="shared" si="0"/>
        <v>21</v>
      </c>
      <c r="AE2" s="463">
        <f t="shared" si="0"/>
        <v>21</v>
      </c>
      <c r="AF2" s="463">
        <f t="shared" si="0"/>
        <v>0</v>
      </c>
      <c r="AG2" s="463">
        <f t="shared" si="0"/>
        <v>78</v>
      </c>
      <c r="AH2" s="463">
        <f t="shared" si="0"/>
        <v>78</v>
      </c>
      <c r="AI2" s="463">
        <f t="shared" ref="AI2:BP2" si="1">COUNTA(AI8:AI108)</f>
        <v>0</v>
      </c>
      <c r="AJ2" s="463">
        <f t="shared" si="1"/>
        <v>64</v>
      </c>
      <c r="AK2" s="463">
        <f t="shared" si="1"/>
        <v>64</v>
      </c>
      <c r="AL2" s="463">
        <f t="shared" si="1"/>
        <v>0</v>
      </c>
      <c r="AM2" s="463">
        <f t="shared" si="1"/>
        <v>35</v>
      </c>
      <c r="AN2" s="463">
        <f t="shared" si="1"/>
        <v>35</v>
      </c>
      <c r="AO2" s="463">
        <f t="shared" si="1"/>
        <v>0</v>
      </c>
      <c r="AP2" s="463">
        <f t="shared" si="1"/>
        <v>1</v>
      </c>
      <c r="AQ2" s="463">
        <f t="shared" si="1"/>
        <v>1</v>
      </c>
      <c r="AR2" s="463">
        <f t="shared" si="1"/>
        <v>0</v>
      </c>
      <c r="AS2" s="463">
        <f t="shared" si="1"/>
        <v>62</v>
      </c>
      <c r="AT2" s="463">
        <f t="shared" si="1"/>
        <v>62</v>
      </c>
      <c r="AU2" s="463">
        <f t="shared" si="1"/>
        <v>0</v>
      </c>
      <c r="AV2" s="463">
        <f t="shared" si="1"/>
        <v>77</v>
      </c>
      <c r="AW2" s="463">
        <f t="shared" si="1"/>
        <v>77</v>
      </c>
      <c r="AX2" s="463">
        <f t="shared" si="1"/>
        <v>0</v>
      </c>
      <c r="AY2" s="463">
        <f t="shared" si="1"/>
        <v>11</v>
      </c>
      <c r="AZ2" s="463">
        <f t="shared" si="1"/>
        <v>11</v>
      </c>
      <c r="BA2" s="463">
        <f t="shared" si="1"/>
        <v>0</v>
      </c>
      <c r="BB2" s="463">
        <f t="shared" si="1"/>
        <v>72</v>
      </c>
      <c r="BC2" s="463">
        <f t="shared" si="1"/>
        <v>72</v>
      </c>
      <c r="BD2" s="463">
        <f t="shared" si="1"/>
        <v>0</v>
      </c>
      <c r="BE2" s="463">
        <f t="shared" si="1"/>
        <v>13</v>
      </c>
      <c r="BF2" s="463">
        <f t="shared" si="1"/>
        <v>13</v>
      </c>
      <c r="BG2" s="463">
        <f t="shared" si="1"/>
        <v>0</v>
      </c>
      <c r="BH2" s="463">
        <f t="shared" si="1"/>
        <v>50</v>
      </c>
      <c r="BI2" s="463">
        <f t="shared" si="1"/>
        <v>50</v>
      </c>
      <c r="BJ2" s="463">
        <f t="shared" si="1"/>
        <v>0</v>
      </c>
      <c r="BK2" s="463">
        <f t="shared" si="1"/>
        <v>28</v>
      </c>
      <c r="BL2" s="463">
        <f t="shared" si="1"/>
        <v>28</v>
      </c>
      <c r="BM2" s="463">
        <f t="shared" si="1"/>
        <v>0</v>
      </c>
      <c r="BN2" s="463">
        <f t="shared" si="1"/>
        <v>55</v>
      </c>
      <c r="BO2" s="463">
        <f t="shared" si="1"/>
        <v>55</v>
      </c>
      <c r="BP2" s="6">
        <f t="shared" si="1"/>
        <v>1</v>
      </c>
      <c r="BQ2" s="554"/>
      <c r="BR2" s="463"/>
    </row>
    <row r="3" spans="1:70" ht="70.5" customHeight="1">
      <c r="A3" s="68"/>
      <c r="B3" s="529" t="s">
        <v>342</v>
      </c>
      <c r="C3" s="780" t="s">
        <v>2</v>
      </c>
      <c r="D3" s="781"/>
      <c r="E3" s="782"/>
      <c r="F3" s="782"/>
      <c r="G3" s="782"/>
      <c r="H3" s="782"/>
      <c r="I3" s="782"/>
      <c r="J3" s="782"/>
      <c r="K3" s="782"/>
      <c r="L3" s="782"/>
      <c r="M3" s="782"/>
      <c r="N3" s="782"/>
      <c r="O3" s="782"/>
      <c r="P3" s="782"/>
      <c r="Q3" s="783"/>
      <c r="R3" s="784" t="s">
        <v>3</v>
      </c>
      <c r="S3" s="785"/>
      <c r="T3" s="785"/>
      <c r="U3" s="785"/>
      <c r="V3" s="786"/>
      <c r="W3" s="785"/>
      <c r="X3" s="785"/>
      <c r="Y3" s="785"/>
      <c r="Z3" s="785"/>
      <c r="AA3" s="785"/>
      <c r="AB3" s="785"/>
      <c r="AC3" s="785"/>
      <c r="AD3" s="785"/>
      <c r="AE3" s="785"/>
      <c r="AF3" s="785"/>
      <c r="AG3" s="785"/>
      <c r="AH3" s="785"/>
      <c r="AI3" s="787"/>
      <c r="AJ3" s="823" t="s">
        <v>7</v>
      </c>
      <c r="AK3" s="796"/>
      <c r="AL3" s="796"/>
      <c r="AM3" s="797" t="s">
        <v>8</v>
      </c>
      <c r="AN3" s="797"/>
      <c r="AO3" s="797"/>
      <c r="AP3" s="797"/>
      <c r="AQ3" s="797"/>
      <c r="AR3" s="797"/>
      <c r="AS3" s="797"/>
      <c r="AT3" s="797"/>
      <c r="AU3" s="797"/>
      <c r="AV3" s="797"/>
      <c r="AW3" s="797"/>
      <c r="AX3" s="797"/>
      <c r="AY3" s="797"/>
      <c r="AZ3" s="797"/>
      <c r="BA3" s="797"/>
      <c r="BB3" s="797"/>
      <c r="BC3" s="797"/>
      <c r="BD3" s="797"/>
      <c r="BE3" s="798" t="s">
        <v>9</v>
      </c>
      <c r="BF3" s="798"/>
      <c r="BG3" s="798"/>
      <c r="BH3" s="798"/>
      <c r="BI3" s="798"/>
      <c r="BJ3" s="798"/>
      <c r="BK3" s="798"/>
      <c r="BL3" s="798"/>
      <c r="BM3" s="798"/>
      <c r="BN3" s="798"/>
      <c r="BO3" s="798"/>
      <c r="BP3" s="824"/>
      <c r="BQ3" s="238"/>
      <c r="BR3" s="280"/>
    </row>
    <row r="4" spans="1:70" ht="13.5" customHeight="1">
      <c r="A4" s="68"/>
      <c r="B4" s="632"/>
      <c r="C4" s="427">
        <v>1</v>
      </c>
      <c r="D4" s="427"/>
      <c r="E4" s="427"/>
      <c r="F4" s="427">
        <v>1</v>
      </c>
      <c r="G4" s="427"/>
      <c r="H4" s="427"/>
      <c r="I4" s="427">
        <v>1</v>
      </c>
      <c r="J4" s="427"/>
      <c r="K4" s="427"/>
      <c r="L4" s="427">
        <v>1</v>
      </c>
      <c r="M4" s="427"/>
      <c r="N4" s="427"/>
      <c r="O4" s="427">
        <v>1</v>
      </c>
      <c r="P4" s="427"/>
      <c r="Q4" s="427"/>
      <c r="R4" s="506">
        <v>1</v>
      </c>
      <c r="S4" s="506"/>
      <c r="T4" s="506"/>
      <c r="U4" s="506">
        <v>1</v>
      </c>
      <c r="V4" s="506"/>
      <c r="W4" s="506"/>
      <c r="X4" s="506">
        <v>1</v>
      </c>
      <c r="Y4" s="506"/>
      <c r="Z4" s="506"/>
      <c r="AA4" s="506">
        <v>1</v>
      </c>
      <c r="AB4" s="506"/>
      <c r="AC4" s="506"/>
      <c r="AD4" s="506">
        <v>1</v>
      </c>
      <c r="AE4" s="506"/>
      <c r="AF4" s="506"/>
      <c r="AG4" s="506">
        <v>1</v>
      </c>
      <c r="AH4" s="506"/>
      <c r="AI4" s="83"/>
      <c r="AJ4" s="446">
        <v>1</v>
      </c>
      <c r="AK4" s="8"/>
      <c r="AL4" s="8"/>
      <c r="AM4" s="73">
        <v>1</v>
      </c>
      <c r="AN4" s="73"/>
      <c r="AO4" s="73"/>
      <c r="AP4" s="73">
        <v>1</v>
      </c>
      <c r="AQ4" s="73"/>
      <c r="AR4" s="73"/>
      <c r="AS4" s="73">
        <v>1</v>
      </c>
      <c r="AT4" s="73"/>
      <c r="AU4" s="73"/>
      <c r="AV4" s="73">
        <v>1</v>
      </c>
      <c r="AW4" s="73"/>
      <c r="AX4" s="73"/>
      <c r="AY4" s="125">
        <v>1</v>
      </c>
      <c r="AZ4" s="125"/>
      <c r="BA4" s="125"/>
      <c r="BB4" s="73">
        <v>1</v>
      </c>
      <c r="BC4" s="73"/>
      <c r="BD4" s="73"/>
      <c r="BE4" s="292">
        <v>1</v>
      </c>
      <c r="BF4" s="292"/>
      <c r="BG4" s="292"/>
      <c r="BH4" s="292">
        <v>1</v>
      </c>
      <c r="BI4" s="292"/>
      <c r="BJ4" s="292"/>
      <c r="BK4" s="292">
        <v>1</v>
      </c>
      <c r="BL4" s="292"/>
      <c r="BM4" s="292"/>
      <c r="BN4" s="292">
        <v>1</v>
      </c>
      <c r="BO4" s="292"/>
      <c r="BP4" s="674"/>
      <c r="BQ4" s="233"/>
      <c r="BR4" s="68"/>
    </row>
    <row r="5" spans="1:70" ht="25.5" customHeight="1">
      <c r="A5" s="630" t="s">
        <v>13</v>
      </c>
      <c r="B5" s="400" t="s">
        <v>339</v>
      </c>
      <c r="C5" s="769" t="s">
        <v>15</v>
      </c>
      <c r="D5" s="770"/>
      <c r="E5" s="771"/>
      <c r="F5" s="769" t="s">
        <v>16</v>
      </c>
      <c r="G5" s="770"/>
      <c r="H5" s="771"/>
      <c r="I5" s="769" t="s">
        <v>17</v>
      </c>
      <c r="J5" s="770"/>
      <c r="K5" s="771"/>
      <c r="L5" s="769" t="s">
        <v>18</v>
      </c>
      <c r="M5" s="770"/>
      <c r="N5" s="771"/>
      <c r="O5" s="769" t="s">
        <v>19</v>
      </c>
      <c r="P5" s="770"/>
      <c r="Q5" s="771"/>
      <c r="R5" s="769" t="s">
        <v>20</v>
      </c>
      <c r="S5" s="770"/>
      <c r="T5" s="771"/>
      <c r="U5" s="769" t="s">
        <v>21</v>
      </c>
      <c r="V5" s="772"/>
      <c r="W5" s="771"/>
      <c r="X5" s="769" t="s">
        <v>22</v>
      </c>
      <c r="Y5" s="770"/>
      <c r="Z5" s="771"/>
      <c r="AA5" s="769" t="s">
        <v>23</v>
      </c>
      <c r="AB5" s="770"/>
      <c r="AC5" s="771"/>
      <c r="AD5" s="773" t="s">
        <v>24</v>
      </c>
      <c r="AE5" s="774"/>
      <c r="AF5" s="775"/>
      <c r="AG5" s="762" t="s">
        <v>25</v>
      </c>
      <c r="AH5" s="763"/>
      <c r="AI5" s="764"/>
      <c r="AJ5" s="822" t="s">
        <v>37</v>
      </c>
      <c r="AK5" s="754"/>
      <c r="AL5" s="755"/>
      <c r="AM5" s="745" t="s">
        <v>38</v>
      </c>
      <c r="AN5" s="736"/>
      <c r="AO5" s="737"/>
      <c r="AP5" s="756" t="s">
        <v>39</v>
      </c>
      <c r="AQ5" s="727"/>
      <c r="AR5" s="728"/>
      <c r="AS5" s="745" t="s">
        <v>40</v>
      </c>
      <c r="AT5" s="736"/>
      <c r="AU5" s="737"/>
      <c r="AV5" s="746" t="s">
        <v>41</v>
      </c>
      <c r="AW5" s="747"/>
      <c r="AX5" s="748"/>
      <c r="AY5" s="745" t="s">
        <v>42</v>
      </c>
      <c r="AZ5" s="736"/>
      <c r="BA5" s="737"/>
      <c r="BB5" s="745" t="s">
        <v>43</v>
      </c>
      <c r="BC5" s="736"/>
      <c r="BD5" s="737"/>
      <c r="BE5" s="749" t="s">
        <v>44</v>
      </c>
      <c r="BF5" s="750"/>
      <c r="BG5" s="751"/>
      <c r="BH5" s="742" t="s">
        <v>45</v>
      </c>
      <c r="BI5" s="743"/>
      <c r="BJ5" s="744"/>
      <c r="BK5" s="742" t="s">
        <v>46</v>
      </c>
      <c r="BL5" s="743"/>
      <c r="BM5" s="744"/>
      <c r="BN5" s="742" t="s">
        <v>47</v>
      </c>
      <c r="BO5" s="743"/>
      <c r="BP5" s="744"/>
      <c r="BQ5" s="116" t="s">
        <v>68</v>
      </c>
      <c r="BR5" s="170"/>
    </row>
    <row r="6" spans="1:70" ht="17.25" customHeight="1">
      <c r="A6" s="630"/>
      <c r="B6" s="409" t="s">
        <v>69</v>
      </c>
      <c r="C6" s="121"/>
      <c r="D6" s="382"/>
      <c r="E6" s="67"/>
      <c r="F6" s="54"/>
      <c r="G6" s="413"/>
      <c r="H6" s="151"/>
      <c r="I6" s="54"/>
      <c r="J6" s="413"/>
      <c r="K6" s="151"/>
      <c r="L6" s="54"/>
      <c r="M6" s="413"/>
      <c r="N6" s="151"/>
      <c r="O6" s="54"/>
      <c r="P6" s="413"/>
      <c r="Q6" s="151"/>
      <c r="R6" s="54"/>
      <c r="S6" s="413"/>
      <c r="T6" s="145"/>
      <c r="U6" s="209"/>
      <c r="V6" s="327"/>
      <c r="W6" s="145"/>
      <c r="X6" s="54"/>
      <c r="Y6" s="413"/>
      <c r="Z6" s="151"/>
      <c r="AA6" s="54"/>
      <c r="AB6" s="413"/>
      <c r="AC6" s="151"/>
      <c r="AD6" s="278"/>
      <c r="AE6" s="596"/>
      <c r="AF6" s="230"/>
      <c r="AG6" s="714"/>
      <c r="AH6" s="596"/>
      <c r="AI6" s="654"/>
      <c r="AJ6" s="131"/>
      <c r="AK6" s="413"/>
      <c r="AL6" s="151"/>
      <c r="AM6" s="54"/>
      <c r="AN6" s="413"/>
      <c r="AO6" s="151"/>
      <c r="AP6" s="278"/>
      <c r="AQ6" s="596"/>
      <c r="AR6" s="318"/>
      <c r="AS6" s="54"/>
      <c r="AT6" s="413"/>
      <c r="AU6" s="413"/>
      <c r="AV6" s="413"/>
      <c r="AW6" s="413"/>
      <c r="AX6" s="151"/>
      <c r="AY6" s="54"/>
      <c r="AZ6" s="413"/>
      <c r="BA6" s="151"/>
      <c r="BB6" s="54"/>
      <c r="BC6" s="413"/>
      <c r="BD6" s="151"/>
      <c r="BE6" s="278"/>
      <c r="BF6" s="596"/>
      <c r="BG6" s="318"/>
      <c r="BH6" s="54"/>
      <c r="BI6" s="413"/>
      <c r="BJ6" s="151"/>
      <c r="BK6" s="54"/>
      <c r="BL6" s="413"/>
      <c r="BM6" s="151"/>
      <c r="BN6" s="54"/>
      <c r="BO6" s="413"/>
      <c r="BP6" s="151"/>
      <c r="BQ6" s="498"/>
      <c r="BR6" s="280"/>
    </row>
    <row r="7" spans="1:70" ht="29.25" customHeight="1">
      <c r="A7" s="306"/>
      <c r="B7" s="418" t="s">
        <v>70</v>
      </c>
      <c r="C7" s="709"/>
      <c r="D7" s="240"/>
      <c r="E7" s="698"/>
      <c r="F7" s="483"/>
      <c r="G7" s="22"/>
      <c r="H7" s="623"/>
      <c r="I7" s="483"/>
      <c r="J7" s="22"/>
      <c r="K7" s="623"/>
      <c r="L7" s="483"/>
      <c r="M7" s="22"/>
      <c r="N7" s="623"/>
      <c r="O7" s="483"/>
      <c r="P7" s="22"/>
      <c r="Q7" s="623"/>
      <c r="R7" s="483"/>
      <c r="S7" s="22"/>
      <c r="T7" s="423"/>
      <c r="U7" s="379"/>
      <c r="V7" s="186"/>
      <c r="W7" s="423"/>
      <c r="X7" s="483"/>
      <c r="Y7" s="22"/>
      <c r="Z7" s="623"/>
      <c r="AA7" s="483"/>
      <c r="AB7" s="22"/>
      <c r="AC7" s="623"/>
      <c r="AD7" s="483"/>
      <c r="AE7" s="22"/>
      <c r="AF7" s="302"/>
      <c r="AG7" s="639"/>
      <c r="AH7" s="22"/>
      <c r="AI7" s="201"/>
      <c r="AJ7" s="639"/>
      <c r="AK7" s="22"/>
      <c r="AL7" s="623"/>
      <c r="AM7" s="483"/>
      <c r="AN7" s="22"/>
      <c r="AO7" s="623"/>
      <c r="AP7" s="483"/>
      <c r="AQ7" s="22"/>
      <c r="AR7" s="623"/>
      <c r="AS7" s="483"/>
      <c r="AT7" s="22"/>
      <c r="AU7" s="22"/>
      <c r="AV7" s="22"/>
      <c r="AW7" s="22"/>
      <c r="AX7" s="623"/>
      <c r="AY7" s="483"/>
      <c r="AZ7" s="22"/>
      <c r="BA7" s="623"/>
      <c r="BB7" s="483"/>
      <c r="BC7" s="22"/>
      <c r="BD7" s="623"/>
      <c r="BE7" s="483"/>
      <c r="BF7" s="22"/>
      <c r="BG7" s="623"/>
      <c r="BH7" s="483"/>
      <c r="BI7" s="22"/>
      <c r="BJ7" s="623"/>
      <c r="BK7" s="483"/>
      <c r="BL7" s="22"/>
      <c r="BM7" s="623"/>
      <c r="BN7" s="483"/>
      <c r="BO7" s="22"/>
      <c r="BP7" s="623"/>
      <c r="BQ7" s="183"/>
      <c r="BR7" s="598"/>
    </row>
    <row r="8" spans="1:70" ht="65.25" customHeight="1">
      <c r="A8" s="482" t="s">
        <v>71</v>
      </c>
      <c r="B8" s="293" t="s">
        <v>72</v>
      </c>
      <c r="C8" s="608">
        <v>1</v>
      </c>
      <c r="D8" s="616" t="s">
        <v>73</v>
      </c>
      <c r="E8" s="263"/>
      <c r="F8" s="722"/>
      <c r="G8" s="584"/>
      <c r="H8" s="421"/>
      <c r="I8" s="722">
        <v>1</v>
      </c>
      <c r="J8" s="584" t="s">
        <v>73</v>
      </c>
      <c r="K8" s="421"/>
      <c r="L8" s="722"/>
      <c r="M8" s="584"/>
      <c r="N8" s="421"/>
      <c r="O8" s="722"/>
      <c r="P8" s="584"/>
      <c r="Q8" s="421"/>
      <c r="R8" s="722">
        <v>1</v>
      </c>
      <c r="S8" s="584" t="s">
        <v>73</v>
      </c>
      <c r="T8" s="141"/>
      <c r="U8" s="274"/>
      <c r="V8" s="584"/>
      <c r="W8" s="141"/>
      <c r="X8" s="722"/>
      <c r="Y8" s="584"/>
      <c r="Z8" s="421"/>
      <c r="AA8" s="722">
        <v>1</v>
      </c>
      <c r="AB8" s="584" t="s">
        <v>73</v>
      </c>
      <c r="AC8" s="421"/>
      <c r="AD8" s="722"/>
      <c r="AE8" s="584"/>
      <c r="AF8" s="88"/>
      <c r="AG8" s="432">
        <v>5</v>
      </c>
      <c r="AH8" s="584" t="s">
        <v>74</v>
      </c>
      <c r="AI8" s="214"/>
      <c r="AJ8" s="666">
        <v>3</v>
      </c>
      <c r="AK8" s="584" t="s">
        <v>73</v>
      </c>
      <c r="AL8" s="421"/>
      <c r="AM8" s="722"/>
      <c r="AN8" s="584"/>
      <c r="AO8" s="421"/>
      <c r="AP8" s="722"/>
      <c r="AQ8" s="584"/>
      <c r="AR8" s="421"/>
      <c r="AS8" s="722"/>
      <c r="AT8" s="584"/>
      <c r="AU8" s="584"/>
      <c r="AV8" s="584">
        <v>2</v>
      </c>
      <c r="AW8" s="584" t="s">
        <v>73</v>
      </c>
      <c r="AX8" s="421"/>
      <c r="AY8" s="722"/>
      <c r="AZ8" s="584"/>
      <c r="BA8" s="421"/>
      <c r="BB8" s="722">
        <v>4</v>
      </c>
      <c r="BC8" s="584" t="s">
        <v>74</v>
      </c>
      <c r="BD8" s="421"/>
      <c r="BE8" s="722"/>
      <c r="BF8" s="584"/>
      <c r="BG8" s="421"/>
      <c r="BH8" s="722"/>
      <c r="BI8" s="584"/>
      <c r="BJ8" s="421"/>
      <c r="BK8" s="722"/>
      <c r="BL8" s="584"/>
      <c r="BM8" s="421"/>
      <c r="BN8" s="722"/>
      <c r="BO8" s="584"/>
      <c r="BP8" s="421"/>
      <c r="BQ8" s="576"/>
      <c r="BR8" s="164"/>
    </row>
    <row r="9" spans="1:70" ht="59.25" customHeight="1">
      <c r="A9" s="715" t="s">
        <v>75</v>
      </c>
      <c r="B9" s="96" t="s">
        <v>76</v>
      </c>
      <c r="C9" s="174"/>
      <c r="D9" s="103"/>
      <c r="E9" s="146"/>
      <c r="F9" s="633"/>
      <c r="G9" s="632"/>
      <c r="H9" s="289"/>
      <c r="I9" s="633">
        <v>5</v>
      </c>
      <c r="J9" s="632" t="s">
        <v>74</v>
      </c>
      <c r="K9" s="289"/>
      <c r="L9" s="633"/>
      <c r="M9" s="632"/>
      <c r="N9" s="289"/>
      <c r="O9" s="633"/>
      <c r="P9" s="632"/>
      <c r="Q9" s="289"/>
      <c r="R9" s="633"/>
      <c r="S9" s="632"/>
      <c r="T9" s="289"/>
      <c r="U9" s="633"/>
      <c r="V9" s="632"/>
      <c r="W9" s="289"/>
      <c r="X9" s="633">
        <v>5</v>
      </c>
      <c r="Y9" s="632" t="s">
        <v>74</v>
      </c>
      <c r="Z9" s="289"/>
      <c r="AA9" s="633">
        <v>3</v>
      </c>
      <c r="AB9" s="632" t="s">
        <v>74</v>
      </c>
      <c r="AC9" s="289"/>
      <c r="AD9" s="633"/>
      <c r="AE9" s="632"/>
      <c r="AF9" s="190"/>
      <c r="AG9" s="39">
        <v>5</v>
      </c>
      <c r="AH9" s="632" t="s">
        <v>74</v>
      </c>
      <c r="AI9" s="190"/>
      <c r="AJ9" s="703">
        <v>3</v>
      </c>
      <c r="AK9" s="632" t="s">
        <v>74</v>
      </c>
      <c r="AL9" s="289"/>
      <c r="AM9" s="633"/>
      <c r="AN9" s="632"/>
      <c r="AO9" s="289"/>
      <c r="AP9" s="633"/>
      <c r="AQ9" s="632"/>
      <c r="AR9" s="289"/>
      <c r="AS9" s="633"/>
      <c r="AT9" s="632"/>
      <c r="AU9" s="632"/>
      <c r="AV9" s="632">
        <v>5</v>
      </c>
      <c r="AW9" s="632" t="s">
        <v>74</v>
      </c>
      <c r="AX9" s="289"/>
      <c r="AY9" s="633"/>
      <c r="AZ9" s="632"/>
      <c r="BA9" s="289"/>
      <c r="BB9" s="633"/>
      <c r="BC9" s="632"/>
      <c r="BD9" s="289"/>
      <c r="BE9" s="633"/>
      <c r="BF9" s="632"/>
      <c r="BG9" s="289"/>
      <c r="BH9" s="633"/>
      <c r="BI9" s="632"/>
      <c r="BJ9" s="289"/>
      <c r="BK9" s="633"/>
      <c r="BL9" s="632"/>
      <c r="BM9" s="289"/>
      <c r="BN9" s="633"/>
      <c r="BO9" s="632"/>
      <c r="BP9" s="289"/>
      <c r="BQ9" s="502"/>
      <c r="BR9" s="68"/>
    </row>
    <row r="10" spans="1:70" ht="67.5" customHeight="1">
      <c r="A10" s="715" t="s">
        <v>77</v>
      </c>
      <c r="B10" s="301" t="s">
        <v>78</v>
      </c>
      <c r="C10" s="174"/>
      <c r="D10" s="103"/>
      <c r="E10" s="146"/>
      <c r="F10" s="633"/>
      <c r="G10" s="632"/>
      <c r="H10" s="289"/>
      <c r="I10" s="633"/>
      <c r="J10" s="632"/>
      <c r="K10" s="289"/>
      <c r="L10" s="633"/>
      <c r="M10" s="632"/>
      <c r="N10" s="289"/>
      <c r="O10" s="633"/>
      <c r="P10" s="632"/>
      <c r="Q10" s="289"/>
      <c r="R10" s="633"/>
      <c r="S10" s="632"/>
      <c r="T10" s="433"/>
      <c r="U10" s="720"/>
      <c r="V10" s="632"/>
      <c r="W10" s="433"/>
      <c r="X10" s="633"/>
      <c r="Y10" s="289"/>
      <c r="Z10" s="630"/>
      <c r="AA10" s="633"/>
      <c r="AB10" s="632"/>
      <c r="AC10" s="289"/>
      <c r="AD10" s="633"/>
      <c r="AE10" s="632"/>
      <c r="AF10" s="108"/>
      <c r="AG10" s="39">
        <v>5</v>
      </c>
      <c r="AH10" s="632" t="s">
        <v>74</v>
      </c>
      <c r="AI10" s="190"/>
      <c r="AJ10" s="703">
        <v>5</v>
      </c>
      <c r="AK10" s="632" t="s">
        <v>74</v>
      </c>
      <c r="AL10" s="289"/>
      <c r="AM10" s="633">
        <v>5</v>
      </c>
      <c r="AN10" s="632" t="s">
        <v>74</v>
      </c>
      <c r="AO10" s="289"/>
      <c r="AP10" s="633">
        <v>5</v>
      </c>
      <c r="AQ10" s="632" t="s">
        <v>74</v>
      </c>
      <c r="AR10" s="289"/>
      <c r="AS10" s="633">
        <v>5</v>
      </c>
      <c r="AT10" s="632" t="s">
        <v>74</v>
      </c>
      <c r="AU10" s="632"/>
      <c r="AV10" s="632">
        <v>4</v>
      </c>
      <c r="AW10" s="632" t="s">
        <v>74</v>
      </c>
      <c r="AX10" s="289"/>
      <c r="AY10" s="633"/>
      <c r="AZ10" s="632"/>
      <c r="BA10" s="289"/>
      <c r="BB10" s="633">
        <v>4</v>
      </c>
      <c r="BC10" s="632" t="s">
        <v>74</v>
      </c>
      <c r="BD10" s="289"/>
      <c r="BE10" s="633"/>
      <c r="BF10" s="632"/>
      <c r="BG10" s="289"/>
      <c r="BH10" s="633">
        <v>5</v>
      </c>
      <c r="BI10" s="632" t="s">
        <v>74</v>
      </c>
      <c r="BJ10" s="289"/>
      <c r="BK10" s="633"/>
      <c r="BL10" s="632"/>
      <c r="BM10" s="289"/>
      <c r="BN10" s="633">
        <v>5</v>
      </c>
      <c r="BO10" s="632" t="s">
        <v>74</v>
      </c>
      <c r="BP10" s="289"/>
      <c r="BQ10" s="502"/>
      <c r="BR10" s="68"/>
    </row>
    <row r="11" spans="1:70" ht="65.25" customHeight="1">
      <c r="A11" s="715" t="s">
        <v>79</v>
      </c>
      <c r="B11" s="672" t="s">
        <v>80</v>
      </c>
      <c r="C11" s="174"/>
      <c r="D11" s="103"/>
      <c r="E11" s="146"/>
      <c r="F11" s="633"/>
      <c r="G11" s="632"/>
      <c r="H11" s="289"/>
      <c r="I11" s="633"/>
      <c r="J11" s="632"/>
      <c r="K11" s="289"/>
      <c r="L11" s="633"/>
      <c r="M11" s="632"/>
      <c r="N11" s="289"/>
      <c r="O11" s="633"/>
      <c r="P11" s="632"/>
      <c r="Q11" s="289"/>
      <c r="R11" s="633">
        <v>3</v>
      </c>
      <c r="S11" s="632" t="s">
        <v>74</v>
      </c>
      <c r="T11" s="433"/>
      <c r="U11" s="720"/>
      <c r="V11" s="632"/>
      <c r="W11" s="433"/>
      <c r="X11" s="633">
        <v>3</v>
      </c>
      <c r="Y11" s="632" t="s">
        <v>74</v>
      </c>
      <c r="Z11" s="289"/>
      <c r="AA11" s="633">
        <v>5</v>
      </c>
      <c r="AB11" s="632" t="s">
        <v>74</v>
      </c>
      <c r="AC11" s="289"/>
      <c r="AD11" s="633"/>
      <c r="AE11" s="632"/>
      <c r="AF11" s="108"/>
      <c r="AG11" s="39">
        <v>5</v>
      </c>
      <c r="AH11" s="632" t="s">
        <v>74</v>
      </c>
      <c r="AI11" s="190"/>
      <c r="AJ11" s="703">
        <v>5</v>
      </c>
      <c r="AK11" s="632" t="s">
        <v>74</v>
      </c>
      <c r="AL11" s="289"/>
      <c r="AM11" s="633">
        <v>3</v>
      </c>
      <c r="AN11" s="632" t="s">
        <v>73</v>
      </c>
      <c r="AO11" s="289"/>
      <c r="AP11" s="633"/>
      <c r="AQ11" s="632"/>
      <c r="AR11" s="289"/>
      <c r="AS11" s="633">
        <v>1</v>
      </c>
      <c r="AT11" s="632" t="s">
        <v>73</v>
      </c>
      <c r="AU11" s="632"/>
      <c r="AV11" s="632">
        <v>5</v>
      </c>
      <c r="AW11" s="632" t="s">
        <v>74</v>
      </c>
      <c r="AX11" s="289"/>
      <c r="AY11" s="633"/>
      <c r="AZ11" s="632"/>
      <c r="BA11" s="289"/>
      <c r="BB11" s="154">
        <v>3</v>
      </c>
      <c r="BC11" s="632" t="s">
        <v>74</v>
      </c>
      <c r="BD11" s="289"/>
      <c r="BE11" s="633"/>
      <c r="BF11" s="632"/>
      <c r="BG11" s="289"/>
      <c r="BH11" s="633">
        <v>5</v>
      </c>
      <c r="BI11" s="632" t="s">
        <v>74</v>
      </c>
      <c r="BJ11" s="289"/>
      <c r="BK11" s="633">
        <v>3</v>
      </c>
      <c r="BL11" s="632" t="s">
        <v>73</v>
      </c>
      <c r="BM11" s="289"/>
      <c r="BN11" s="633">
        <v>3</v>
      </c>
      <c r="BO11" s="632" t="s">
        <v>74</v>
      </c>
      <c r="BP11" s="289"/>
      <c r="BQ11" s="502"/>
      <c r="BR11" s="68"/>
    </row>
    <row r="12" spans="1:70" ht="65.25" customHeight="1">
      <c r="A12" s="715" t="s">
        <v>81</v>
      </c>
      <c r="B12" s="672" t="s">
        <v>338</v>
      </c>
      <c r="C12" s="174"/>
      <c r="D12" s="103"/>
      <c r="E12" s="146"/>
      <c r="F12" s="633"/>
      <c r="G12" s="632"/>
      <c r="H12" s="289"/>
      <c r="I12" s="633"/>
      <c r="J12" s="632"/>
      <c r="K12" s="289"/>
      <c r="L12" s="633">
        <v>5</v>
      </c>
      <c r="M12" s="632" t="s">
        <v>74</v>
      </c>
      <c r="N12" s="289"/>
      <c r="O12" s="633"/>
      <c r="P12" s="632"/>
      <c r="Q12" s="289"/>
      <c r="R12" s="633">
        <v>4</v>
      </c>
      <c r="S12" s="632" t="s">
        <v>74</v>
      </c>
      <c r="T12" s="433"/>
      <c r="U12" s="720">
        <v>5</v>
      </c>
      <c r="V12" s="632" t="s">
        <v>74</v>
      </c>
      <c r="W12" s="433"/>
      <c r="X12" s="633">
        <v>1</v>
      </c>
      <c r="Y12" s="632" t="s">
        <v>73</v>
      </c>
      <c r="Z12" s="289"/>
      <c r="AA12" s="633">
        <v>5</v>
      </c>
      <c r="AB12" s="632" t="s">
        <v>74</v>
      </c>
      <c r="AC12" s="289"/>
      <c r="AD12" s="633">
        <v>4</v>
      </c>
      <c r="AE12" s="632" t="s">
        <v>74</v>
      </c>
      <c r="AF12" s="108"/>
      <c r="AG12" s="39">
        <v>5</v>
      </c>
      <c r="AH12" s="632" t="s">
        <v>74</v>
      </c>
      <c r="AI12" s="190"/>
      <c r="AJ12" s="703">
        <v>5</v>
      </c>
      <c r="AK12" s="632" t="s">
        <v>74</v>
      </c>
      <c r="AL12" s="289"/>
      <c r="AM12" s="633">
        <v>3</v>
      </c>
      <c r="AN12" s="632" t="s">
        <v>74</v>
      </c>
      <c r="AO12" s="289"/>
      <c r="AP12" s="633"/>
      <c r="AQ12" s="632"/>
      <c r="AR12" s="289"/>
      <c r="AS12" s="633">
        <v>3</v>
      </c>
      <c r="AT12" s="632" t="s">
        <v>74</v>
      </c>
      <c r="AU12" s="632"/>
      <c r="AV12" s="632">
        <v>5</v>
      </c>
      <c r="AW12" s="632" t="s">
        <v>74</v>
      </c>
      <c r="AX12" s="289"/>
      <c r="AY12" s="633"/>
      <c r="AZ12" s="632"/>
      <c r="BA12" s="289"/>
      <c r="BB12" s="633">
        <v>2</v>
      </c>
      <c r="BC12" s="632" t="s">
        <v>73</v>
      </c>
      <c r="BD12" s="289"/>
      <c r="BE12" s="633">
        <v>3</v>
      </c>
      <c r="BF12" s="632" t="s">
        <v>74</v>
      </c>
      <c r="BG12" s="289"/>
      <c r="BH12" s="633">
        <v>1</v>
      </c>
      <c r="BI12" s="632" t="s">
        <v>73</v>
      </c>
      <c r="BJ12" s="289"/>
      <c r="BK12" s="633">
        <v>1</v>
      </c>
      <c r="BL12" s="632" t="s">
        <v>73</v>
      </c>
      <c r="BM12" s="289"/>
      <c r="BN12" s="633">
        <v>3</v>
      </c>
      <c r="BO12" s="632" t="s">
        <v>74</v>
      </c>
      <c r="BP12" s="289"/>
      <c r="BQ12" s="502"/>
      <c r="BR12" s="68"/>
    </row>
    <row r="13" spans="1:70" ht="65.25" customHeight="1">
      <c r="A13" s="715" t="s">
        <v>83</v>
      </c>
      <c r="B13" s="672" t="s">
        <v>84</v>
      </c>
      <c r="C13" s="174"/>
      <c r="D13" s="103"/>
      <c r="E13" s="146"/>
      <c r="F13" s="633"/>
      <c r="G13" s="632"/>
      <c r="H13" s="289"/>
      <c r="I13" s="633">
        <v>5</v>
      </c>
      <c r="J13" s="632" t="s">
        <v>74</v>
      </c>
      <c r="K13" s="289"/>
      <c r="L13" s="633">
        <v>5</v>
      </c>
      <c r="M13" s="632" t="s">
        <v>74</v>
      </c>
      <c r="N13" s="289"/>
      <c r="O13" s="633"/>
      <c r="P13" s="632"/>
      <c r="Q13" s="289"/>
      <c r="R13" s="633">
        <v>3</v>
      </c>
      <c r="S13" s="632" t="s">
        <v>74</v>
      </c>
      <c r="T13" s="433"/>
      <c r="U13" s="720"/>
      <c r="V13" s="632"/>
      <c r="W13" s="433"/>
      <c r="X13" s="633">
        <v>1</v>
      </c>
      <c r="Y13" s="632" t="s">
        <v>73</v>
      </c>
      <c r="Z13" s="289"/>
      <c r="AA13" s="633">
        <v>4</v>
      </c>
      <c r="AB13" s="632" t="s">
        <v>74</v>
      </c>
      <c r="AC13" s="289"/>
      <c r="AD13" s="633">
        <v>4</v>
      </c>
      <c r="AE13" s="632" t="s">
        <v>74</v>
      </c>
      <c r="AF13" s="108"/>
      <c r="AG13" s="39">
        <v>5</v>
      </c>
      <c r="AH13" s="632" t="s">
        <v>74</v>
      </c>
      <c r="AI13" s="190"/>
      <c r="AJ13" s="703">
        <v>5</v>
      </c>
      <c r="AK13" s="632" t="s">
        <v>74</v>
      </c>
      <c r="AL13" s="289"/>
      <c r="AM13" s="633">
        <v>1</v>
      </c>
      <c r="AN13" s="632" t="s">
        <v>73</v>
      </c>
      <c r="AO13" s="289"/>
      <c r="AP13" s="633"/>
      <c r="AQ13" s="632"/>
      <c r="AR13" s="289"/>
      <c r="AS13" s="633">
        <v>1</v>
      </c>
      <c r="AT13" s="632" t="s">
        <v>73</v>
      </c>
      <c r="AU13" s="632"/>
      <c r="AV13" s="632">
        <v>2</v>
      </c>
      <c r="AW13" s="632" t="s">
        <v>73</v>
      </c>
      <c r="AX13" s="289"/>
      <c r="AY13" s="633"/>
      <c r="AZ13" s="632"/>
      <c r="BA13" s="289"/>
      <c r="BB13" s="633">
        <v>2</v>
      </c>
      <c r="BC13" s="632" t="s">
        <v>73</v>
      </c>
      <c r="BD13" s="289"/>
      <c r="BE13" s="633"/>
      <c r="BF13" s="632"/>
      <c r="BG13" s="289"/>
      <c r="BH13" s="633">
        <v>1</v>
      </c>
      <c r="BI13" s="632" t="s">
        <v>73</v>
      </c>
      <c r="BJ13" s="289"/>
      <c r="BK13" s="633"/>
      <c r="BL13" s="632"/>
      <c r="BM13" s="289"/>
      <c r="BN13" s="633">
        <v>3</v>
      </c>
      <c r="BO13" s="632" t="s">
        <v>74</v>
      </c>
      <c r="BP13" s="289"/>
      <c r="BQ13" s="502"/>
      <c r="BR13" s="68"/>
    </row>
    <row r="14" spans="1:70" ht="65.25" customHeight="1">
      <c r="A14" s="715" t="s">
        <v>85</v>
      </c>
      <c r="B14" s="672" t="s">
        <v>86</v>
      </c>
      <c r="C14" s="174"/>
      <c r="D14" s="103"/>
      <c r="E14" s="146"/>
      <c r="F14" s="633"/>
      <c r="G14" s="632"/>
      <c r="H14" s="289"/>
      <c r="I14" s="633">
        <v>3</v>
      </c>
      <c r="J14" s="632" t="s">
        <v>73</v>
      </c>
      <c r="K14" s="289"/>
      <c r="L14" s="633">
        <v>3</v>
      </c>
      <c r="M14" s="632" t="s">
        <v>74</v>
      </c>
      <c r="N14" s="289"/>
      <c r="O14" s="633"/>
      <c r="P14" s="632"/>
      <c r="Q14" s="289"/>
      <c r="R14" s="633">
        <v>2</v>
      </c>
      <c r="S14" s="632" t="s">
        <v>74</v>
      </c>
      <c r="T14" s="433"/>
      <c r="U14" s="720"/>
      <c r="V14" s="632"/>
      <c r="W14" s="433"/>
      <c r="X14" s="633">
        <v>4</v>
      </c>
      <c r="Y14" s="632" t="s">
        <v>74</v>
      </c>
      <c r="Z14" s="289"/>
      <c r="AA14" s="633"/>
      <c r="AB14" s="632"/>
      <c r="AC14" s="289"/>
      <c r="AD14" s="633"/>
      <c r="AE14" s="632"/>
      <c r="AF14" s="108"/>
      <c r="AG14" s="39">
        <v>5</v>
      </c>
      <c r="AH14" s="632" t="s">
        <v>74</v>
      </c>
      <c r="AI14" s="190"/>
      <c r="AJ14" s="703">
        <v>3</v>
      </c>
      <c r="AK14" s="632" t="s">
        <v>73</v>
      </c>
      <c r="AL14" s="289"/>
      <c r="AM14" s="633"/>
      <c r="AN14" s="632"/>
      <c r="AO14" s="289"/>
      <c r="AP14" s="633"/>
      <c r="AQ14" s="632"/>
      <c r="AR14" s="289"/>
      <c r="AS14" s="633">
        <v>1</v>
      </c>
      <c r="AT14" s="632" t="s">
        <v>74</v>
      </c>
      <c r="AU14" s="632"/>
      <c r="AV14" s="632">
        <v>5</v>
      </c>
      <c r="AW14" s="632" t="s">
        <v>74</v>
      </c>
      <c r="AX14" s="289"/>
      <c r="AY14" s="633"/>
      <c r="AZ14" s="632"/>
      <c r="BA14" s="289"/>
      <c r="BB14" s="633">
        <v>4</v>
      </c>
      <c r="BC14" s="632" t="s">
        <v>73</v>
      </c>
      <c r="BD14" s="289"/>
      <c r="BE14" s="633"/>
      <c r="BF14" s="632"/>
      <c r="BG14" s="289"/>
      <c r="BH14" s="633">
        <v>3</v>
      </c>
      <c r="BI14" s="632" t="s">
        <v>74</v>
      </c>
      <c r="BJ14" s="289"/>
      <c r="BK14" s="633"/>
      <c r="BL14" s="632"/>
      <c r="BM14" s="289"/>
      <c r="BN14" s="633">
        <v>3</v>
      </c>
      <c r="BO14" s="632" t="s">
        <v>74</v>
      </c>
      <c r="BP14" s="289"/>
      <c r="BQ14" s="502"/>
      <c r="BR14" s="68"/>
    </row>
    <row r="15" spans="1:70" ht="65.25" customHeight="1">
      <c r="A15" s="715" t="s">
        <v>88</v>
      </c>
      <c r="B15" s="672" t="s">
        <v>89</v>
      </c>
      <c r="C15" s="174"/>
      <c r="D15" s="103"/>
      <c r="E15" s="146"/>
      <c r="F15" s="633"/>
      <c r="G15" s="632"/>
      <c r="H15" s="289"/>
      <c r="I15" s="633"/>
      <c r="J15" s="632"/>
      <c r="K15" s="289"/>
      <c r="L15" s="633"/>
      <c r="M15" s="632"/>
      <c r="N15" s="289"/>
      <c r="O15" s="633"/>
      <c r="P15" s="632"/>
      <c r="Q15" s="289"/>
      <c r="R15" s="633">
        <v>2</v>
      </c>
      <c r="S15" s="632" t="s">
        <v>73</v>
      </c>
      <c r="T15" s="433"/>
      <c r="U15" s="720"/>
      <c r="V15" s="632"/>
      <c r="W15" s="433"/>
      <c r="X15" s="633">
        <v>1</v>
      </c>
      <c r="Y15" s="632" t="s">
        <v>73</v>
      </c>
      <c r="Z15" s="289"/>
      <c r="AA15" s="633">
        <v>4</v>
      </c>
      <c r="AB15" s="632" t="s">
        <v>74</v>
      </c>
      <c r="AC15" s="289"/>
      <c r="AD15" s="633"/>
      <c r="AE15" s="632"/>
      <c r="AF15" s="108"/>
      <c r="AG15" s="39">
        <v>4</v>
      </c>
      <c r="AH15" s="632" t="s">
        <v>74</v>
      </c>
      <c r="AI15" s="190"/>
      <c r="AJ15" s="703">
        <v>3</v>
      </c>
      <c r="AK15" s="632" t="s">
        <v>74</v>
      </c>
      <c r="AL15" s="289"/>
      <c r="AM15" s="633">
        <v>5</v>
      </c>
      <c r="AN15" s="632" t="s">
        <v>74</v>
      </c>
      <c r="AO15" s="289"/>
      <c r="AP15" s="633"/>
      <c r="AQ15" s="632"/>
      <c r="AR15" s="289"/>
      <c r="AS15" s="633">
        <v>1</v>
      </c>
      <c r="AT15" s="632" t="s">
        <v>73</v>
      </c>
      <c r="AU15" s="632"/>
      <c r="AV15" s="632">
        <v>4</v>
      </c>
      <c r="AW15" s="632" t="s">
        <v>74</v>
      </c>
      <c r="AX15" s="289"/>
      <c r="AY15" s="633"/>
      <c r="AZ15" s="632"/>
      <c r="BA15" s="289"/>
      <c r="BB15" s="633">
        <v>3</v>
      </c>
      <c r="BC15" s="632" t="s">
        <v>73</v>
      </c>
      <c r="BD15" s="289"/>
      <c r="BE15" s="633"/>
      <c r="BF15" s="632"/>
      <c r="BG15" s="289"/>
      <c r="BH15" s="633">
        <v>3</v>
      </c>
      <c r="BI15" s="632" t="s">
        <v>73</v>
      </c>
      <c r="BJ15" s="289"/>
      <c r="BK15" s="633"/>
      <c r="BL15" s="632"/>
      <c r="BM15" s="289"/>
      <c r="BN15" s="633"/>
      <c r="BO15" s="632"/>
      <c r="BP15" s="289"/>
      <c r="BQ15" s="502"/>
      <c r="BR15" s="68"/>
    </row>
    <row r="16" spans="1:70" ht="65.25" customHeight="1">
      <c r="A16" s="715" t="s">
        <v>90</v>
      </c>
      <c r="B16" s="301" t="s">
        <v>91</v>
      </c>
      <c r="C16" s="174">
        <v>1</v>
      </c>
      <c r="D16" s="103" t="s">
        <v>73</v>
      </c>
      <c r="E16" s="146"/>
      <c r="F16" s="633"/>
      <c r="G16" s="632"/>
      <c r="H16" s="289"/>
      <c r="I16" s="633"/>
      <c r="J16" s="632"/>
      <c r="K16" s="289"/>
      <c r="L16" s="633"/>
      <c r="M16" s="632"/>
      <c r="N16" s="289"/>
      <c r="O16" s="633"/>
      <c r="P16" s="632"/>
      <c r="Q16" s="289"/>
      <c r="R16" s="633">
        <v>2</v>
      </c>
      <c r="S16" s="632" t="s">
        <v>74</v>
      </c>
      <c r="T16" s="433"/>
      <c r="U16" s="720"/>
      <c r="V16" s="632"/>
      <c r="W16" s="433"/>
      <c r="X16" s="633">
        <v>3</v>
      </c>
      <c r="Y16" s="632" t="s">
        <v>74</v>
      </c>
      <c r="Z16" s="289"/>
      <c r="AA16" s="633"/>
      <c r="AB16" s="632"/>
      <c r="AC16" s="289"/>
      <c r="AD16" s="633"/>
      <c r="AE16" s="632"/>
      <c r="AF16" s="108"/>
      <c r="AG16" s="39">
        <v>3</v>
      </c>
      <c r="AH16" s="632" t="s">
        <v>74</v>
      </c>
      <c r="AI16" s="190"/>
      <c r="AJ16" s="703">
        <v>1</v>
      </c>
      <c r="AK16" s="632" t="s">
        <v>73</v>
      </c>
      <c r="AL16" s="289"/>
      <c r="AM16" s="633">
        <v>1</v>
      </c>
      <c r="AN16" s="632" t="s">
        <v>74</v>
      </c>
      <c r="AO16" s="289"/>
      <c r="AP16" s="633"/>
      <c r="AQ16" s="632"/>
      <c r="AR16" s="289"/>
      <c r="AS16" s="633">
        <v>1</v>
      </c>
      <c r="AT16" s="632" t="s">
        <v>73</v>
      </c>
      <c r="AU16" s="632"/>
      <c r="AV16" s="632">
        <v>2</v>
      </c>
      <c r="AW16" s="632" t="s">
        <v>73</v>
      </c>
      <c r="AX16" s="289"/>
      <c r="AY16" s="633"/>
      <c r="AZ16" s="632"/>
      <c r="BA16" s="289"/>
      <c r="BB16" s="633">
        <v>2</v>
      </c>
      <c r="BC16" s="632" t="s">
        <v>73</v>
      </c>
      <c r="BD16" s="289"/>
      <c r="BE16" s="633"/>
      <c r="BF16" s="632"/>
      <c r="BG16" s="289"/>
      <c r="BH16" s="633">
        <v>5</v>
      </c>
      <c r="BI16" s="632" t="s">
        <v>73</v>
      </c>
      <c r="BJ16" s="289"/>
      <c r="BK16" s="633"/>
      <c r="BL16" s="632"/>
      <c r="BM16" s="289"/>
      <c r="BN16" s="633">
        <v>3</v>
      </c>
      <c r="BO16" s="632" t="s">
        <v>73</v>
      </c>
      <c r="BP16" s="289"/>
      <c r="BQ16" s="502"/>
      <c r="BR16" s="68"/>
    </row>
    <row r="17" spans="1:70" ht="65.25" customHeight="1">
      <c r="A17" s="715" t="s">
        <v>93</v>
      </c>
      <c r="B17" s="301" t="s">
        <v>94</v>
      </c>
      <c r="C17" s="174"/>
      <c r="D17" s="103"/>
      <c r="E17" s="146"/>
      <c r="F17" s="633"/>
      <c r="G17" s="632"/>
      <c r="H17" s="289"/>
      <c r="I17" s="633"/>
      <c r="J17" s="632"/>
      <c r="K17" s="289"/>
      <c r="L17" s="633">
        <v>5</v>
      </c>
      <c r="M17" s="632" t="s">
        <v>74</v>
      </c>
      <c r="N17" s="289"/>
      <c r="O17" s="633"/>
      <c r="P17" s="632"/>
      <c r="Q17" s="289"/>
      <c r="R17" s="633"/>
      <c r="S17" s="632"/>
      <c r="T17" s="433"/>
      <c r="U17" s="720"/>
      <c r="V17" s="632"/>
      <c r="W17" s="433"/>
      <c r="X17" s="633">
        <v>1</v>
      </c>
      <c r="Y17" s="632" t="s">
        <v>73</v>
      </c>
      <c r="Z17" s="289"/>
      <c r="AA17" s="633">
        <v>5</v>
      </c>
      <c r="AB17" s="632" t="s">
        <v>74</v>
      </c>
      <c r="AC17" s="289"/>
      <c r="AD17" s="633">
        <v>2</v>
      </c>
      <c r="AE17" s="632" t="s">
        <v>74</v>
      </c>
      <c r="AF17" s="108"/>
      <c r="AG17" s="39">
        <v>5</v>
      </c>
      <c r="AH17" s="632" t="s">
        <v>74</v>
      </c>
      <c r="AI17" s="190"/>
      <c r="AJ17" s="703">
        <v>5</v>
      </c>
      <c r="AK17" s="632" t="s">
        <v>74</v>
      </c>
      <c r="AL17" s="289"/>
      <c r="AM17" s="633">
        <v>1</v>
      </c>
      <c r="AN17" s="632" t="s">
        <v>73</v>
      </c>
      <c r="AO17" s="289"/>
      <c r="AP17" s="633"/>
      <c r="AQ17" s="632"/>
      <c r="AR17" s="289"/>
      <c r="AS17" s="633">
        <v>5</v>
      </c>
      <c r="AT17" s="632" t="s">
        <v>74</v>
      </c>
      <c r="AU17" s="632"/>
      <c r="AV17" s="632">
        <v>5</v>
      </c>
      <c r="AW17" s="632" t="s">
        <v>74</v>
      </c>
      <c r="AX17" s="289"/>
      <c r="AY17" s="633"/>
      <c r="AZ17" s="632"/>
      <c r="BA17" s="289"/>
      <c r="BB17" s="633">
        <v>5</v>
      </c>
      <c r="BC17" s="632" t="s">
        <v>74</v>
      </c>
      <c r="BD17" s="289"/>
      <c r="BE17" s="633"/>
      <c r="BF17" s="632"/>
      <c r="BG17" s="289"/>
      <c r="BH17" s="633">
        <v>5</v>
      </c>
      <c r="BI17" s="632" t="s">
        <v>74</v>
      </c>
      <c r="BJ17" s="289"/>
      <c r="BK17" s="633"/>
      <c r="BL17" s="632"/>
      <c r="BM17" s="289"/>
      <c r="BN17" s="633">
        <v>5</v>
      </c>
      <c r="BO17" s="632" t="s">
        <v>74</v>
      </c>
      <c r="BP17" s="289" t="s">
        <v>74</v>
      </c>
      <c r="BQ17" s="502"/>
      <c r="BR17" s="68"/>
    </row>
    <row r="18" spans="1:70" ht="17.25" customHeight="1">
      <c r="A18" s="68"/>
      <c r="B18" s="155" t="s">
        <v>95</v>
      </c>
      <c r="C18" s="334"/>
      <c r="D18" s="581"/>
      <c r="E18" s="171"/>
      <c r="F18" s="177"/>
      <c r="G18" s="142"/>
      <c r="H18" s="599"/>
      <c r="I18" s="177"/>
      <c r="J18" s="142"/>
      <c r="K18" s="599"/>
      <c r="L18" s="177"/>
      <c r="M18" s="142"/>
      <c r="N18" s="599"/>
      <c r="O18" s="177"/>
      <c r="P18" s="142"/>
      <c r="Q18" s="599"/>
      <c r="R18" s="177"/>
      <c r="S18" s="142"/>
      <c r="T18" s="620"/>
      <c r="U18" s="28"/>
      <c r="V18" s="142"/>
      <c r="W18" s="620"/>
      <c r="X18" s="177"/>
      <c r="Y18" s="142"/>
      <c r="Z18" s="599"/>
      <c r="AA18" s="177"/>
      <c r="AB18" s="142"/>
      <c r="AC18" s="599"/>
      <c r="AD18" s="177"/>
      <c r="AE18" s="142"/>
      <c r="AF18" s="658"/>
      <c r="AG18" s="511"/>
      <c r="AH18" s="142"/>
      <c r="AI18" s="273"/>
      <c r="AJ18" s="511"/>
      <c r="AK18" s="142"/>
      <c r="AL18" s="599"/>
      <c r="AM18" s="177"/>
      <c r="AN18" s="142"/>
      <c r="AO18" s="599"/>
      <c r="AP18" s="177"/>
      <c r="AQ18" s="142"/>
      <c r="AR18" s="599"/>
      <c r="AS18" s="177"/>
      <c r="AT18" s="142"/>
      <c r="AU18" s="142"/>
      <c r="AV18" s="142"/>
      <c r="AW18" s="142"/>
      <c r="AX18" s="599"/>
      <c r="AY18" s="177"/>
      <c r="AZ18" s="142"/>
      <c r="BA18" s="599"/>
      <c r="BB18" s="177"/>
      <c r="BC18" s="142"/>
      <c r="BD18" s="599"/>
      <c r="BE18" s="177"/>
      <c r="BF18" s="142"/>
      <c r="BG18" s="599"/>
      <c r="BH18" s="177"/>
      <c r="BI18" s="142"/>
      <c r="BJ18" s="599"/>
      <c r="BK18" s="177"/>
      <c r="BL18" s="142"/>
      <c r="BM18" s="599"/>
      <c r="BN18" s="177"/>
      <c r="BO18" s="142"/>
      <c r="BP18" s="599"/>
      <c r="BQ18" s="502"/>
      <c r="BR18" s="68"/>
    </row>
    <row r="19" spans="1:70" ht="29.25" customHeight="1">
      <c r="A19" s="68"/>
      <c r="B19" s="43" t="s">
        <v>96</v>
      </c>
      <c r="C19" s="199"/>
      <c r="D19" s="344"/>
      <c r="E19" s="253"/>
      <c r="F19" s="136"/>
      <c r="G19" s="161"/>
      <c r="H19" s="265"/>
      <c r="I19" s="136"/>
      <c r="J19" s="161"/>
      <c r="K19" s="265"/>
      <c r="L19" s="136"/>
      <c r="M19" s="161"/>
      <c r="N19" s="265"/>
      <c r="O19" s="136"/>
      <c r="P19" s="161"/>
      <c r="Q19" s="265"/>
      <c r="R19" s="136"/>
      <c r="S19" s="161"/>
      <c r="T19" s="514"/>
      <c r="U19" s="533"/>
      <c r="V19" s="161"/>
      <c r="W19" s="514"/>
      <c r="X19" s="136"/>
      <c r="Y19" s="161"/>
      <c r="Z19" s="265"/>
      <c r="AA19" s="136"/>
      <c r="AB19" s="161"/>
      <c r="AC19" s="265"/>
      <c r="AD19" s="136"/>
      <c r="AE19" s="161"/>
      <c r="AF19" s="185"/>
      <c r="AG19" s="150"/>
      <c r="AH19" s="161"/>
      <c r="AI19" s="335"/>
      <c r="AJ19" s="150"/>
      <c r="AK19" s="161"/>
      <c r="AL19" s="265"/>
      <c r="AM19" s="136"/>
      <c r="AN19" s="161"/>
      <c r="AO19" s="265"/>
      <c r="AP19" s="136"/>
      <c r="AQ19" s="161"/>
      <c r="AR19" s="265"/>
      <c r="AS19" s="136"/>
      <c r="AT19" s="161"/>
      <c r="AU19" s="161"/>
      <c r="AV19" s="161"/>
      <c r="AW19" s="161"/>
      <c r="AX19" s="265"/>
      <c r="AY19" s="136"/>
      <c r="AZ19" s="161"/>
      <c r="BA19" s="265"/>
      <c r="BB19" s="136"/>
      <c r="BC19" s="161"/>
      <c r="BD19" s="265"/>
      <c r="BE19" s="136"/>
      <c r="BF19" s="161"/>
      <c r="BG19" s="265"/>
      <c r="BH19" s="136"/>
      <c r="BI19" s="161"/>
      <c r="BJ19" s="265"/>
      <c r="BK19" s="136"/>
      <c r="BL19" s="161"/>
      <c r="BM19" s="265"/>
      <c r="BN19" s="136"/>
      <c r="BO19" s="161"/>
      <c r="BP19" s="265"/>
      <c r="BQ19" s="502"/>
      <c r="BR19" s="68"/>
    </row>
    <row r="20" spans="1:70" ht="65.25" customHeight="1">
      <c r="A20" s="715" t="s">
        <v>97</v>
      </c>
      <c r="B20" s="301" t="s">
        <v>98</v>
      </c>
      <c r="C20" s="174"/>
      <c r="D20" s="103"/>
      <c r="E20" s="146"/>
      <c r="F20" s="633"/>
      <c r="G20" s="632"/>
      <c r="H20" s="289"/>
      <c r="I20" s="633"/>
      <c r="J20" s="632"/>
      <c r="K20" s="289"/>
      <c r="L20" s="633">
        <v>3</v>
      </c>
      <c r="M20" s="632" t="s">
        <v>74</v>
      </c>
      <c r="N20" s="289"/>
      <c r="O20" s="633">
        <v>3</v>
      </c>
      <c r="P20" s="632" t="s">
        <v>74</v>
      </c>
      <c r="Q20" s="289"/>
      <c r="R20" s="633">
        <v>3</v>
      </c>
      <c r="S20" s="632" t="s">
        <v>74</v>
      </c>
      <c r="T20" s="433"/>
      <c r="U20" s="720"/>
      <c r="V20" s="632"/>
      <c r="W20" s="433"/>
      <c r="X20" s="633">
        <v>3</v>
      </c>
      <c r="Y20" s="632" t="s">
        <v>74</v>
      </c>
      <c r="Z20" s="289"/>
      <c r="AA20" s="633">
        <v>5</v>
      </c>
      <c r="AB20" s="632" t="s">
        <v>74</v>
      </c>
      <c r="AC20" s="289"/>
      <c r="AD20" s="633"/>
      <c r="AE20" s="632"/>
      <c r="AF20" s="108"/>
      <c r="AG20" s="39">
        <v>5</v>
      </c>
      <c r="AH20" s="632" t="s">
        <v>74</v>
      </c>
      <c r="AI20" s="190"/>
      <c r="AJ20" s="703">
        <v>5</v>
      </c>
      <c r="AK20" s="632" t="s">
        <v>74</v>
      </c>
      <c r="AL20" s="289"/>
      <c r="AM20" s="633">
        <v>1</v>
      </c>
      <c r="AN20" s="632" t="s">
        <v>73</v>
      </c>
      <c r="AO20" s="289"/>
      <c r="AP20" s="633"/>
      <c r="AQ20" s="632"/>
      <c r="AR20" s="289"/>
      <c r="AS20" s="633">
        <v>5</v>
      </c>
      <c r="AT20" s="632" t="s">
        <v>74</v>
      </c>
      <c r="AU20" s="632"/>
      <c r="AV20" s="632">
        <v>5</v>
      </c>
      <c r="AW20" s="632" t="s">
        <v>74</v>
      </c>
      <c r="AX20" s="289"/>
      <c r="AY20" s="633"/>
      <c r="AZ20" s="632"/>
      <c r="BA20" s="289"/>
      <c r="BB20" s="633">
        <v>5</v>
      </c>
      <c r="BC20" s="632" t="s">
        <v>99</v>
      </c>
      <c r="BD20" s="289"/>
      <c r="BE20" s="633">
        <v>3</v>
      </c>
      <c r="BF20" s="632" t="s">
        <v>73</v>
      </c>
      <c r="BG20" s="289"/>
      <c r="BH20" s="633">
        <v>5</v>
      </c>
      <c r="BI20" s="632" t="s">
        <v>74</v>
      </c>
      <c r="BJ20" s="289"/>
      <c r="BK20" s="633"/>
      <c r="BL20" s="632"/>
      <c r="BM20" s="289"/>
      <c r="BN20" s="633">
        <v>5</v>
      </c>
      <c r="BO20" s="632" t="s">
        <v>74</v>
      </c>
      <c r="BP20" s="289"/>
      <c r="BQ20" s="502"/>
      <c r="BR20" s="68"/>
    </row>
    <row r="21" spans="1:70" ht="65.25" customHeight="1">
      <c r="A21" s="715" t="s">
        <v>100</v>
      </c>
      <c r="B21" s="301" t="s">
        <v>101</v>
      </c>
      <c r="C21" s="174">
        <v>4</v>
      </c>
      <c r="D21" s="103" t="s">
        <v>74</v>
      </c>
      <c r="E21" s="146"/>
      <c r="F21" s="633"/>
      <c r="G21" s="632"/>
      <c r="H21" s="289"/>
      <c r="I21" s="633">
        <v>5</v>
      </c>
      <c r="J21" s="632" t="s">
        <v>74</v>
      </c>
      <c r="K21" s="289"/>
      <c r="L21" s="633">
        <v>3</v>
      </c>
      <c r="M21" s="632" t="s">
        <v>73</v>
      </c>
      <c r="N21" s="289"/>
      <c r="O21" s="633">
        <v>3</v>
      </c>
      <c r="P21" s="632" t="s">
        <v>73</v>
      </c>
      <c r="Q21" s="289"/>
      <c r="R21" s="633">
        <v>3</v>
      </c>
      <c r="S21" s="632" t="s">
        <v>73</v>
      </c>
      <c r="T21" s="433"/>
      <c r="U21" s="720"/>
      <c r="V21" s="632"/>
      <c r="W21" s="433"/>
      <c r="X21" s="633">
        <v>3</v>
      </c>
      <c r="Y21" s="632" t="s">
        <v>74</v>
      </c>
      <c r="Z21" s="289"/>
      <c r="AA21" s="633">
        <v>3</v>
      </c>
      <c r="AB21" s="632" t="s">
        <v>74</v>
      </c>
      <c r="AC21" s="289"/>
      <c r="AD21" s="633"/>
      <c r="AE21" s="632"/>
      <c r="AF21" s="108"/>
      <c r="AG21" s="39">
        <v>5</v>
      </c>
      <c r="AH21" s="632" t="s">
        <v>74</v>
      </c>
      <c r="AI21" s="190"/>
      <c r="AJ21" s="703">
        <v>5</v>
      </c>
      <c r="AK21" s="632" t="s">
        <v>74</v>
      </c>
      <c r="AL21" s="289"/>
      <c r="AM21" s="633"/>
      <c r="AN21" s="632"/>
      <c r="AO21" s="289"/>
      <c r="AP21" s="633"/>
      <c r="AQ21" s="632"/>
      <c r="AR21" s="289"/>
      <c r="AS21" s="633">
        <v>3</v>
      </c>
      <c r="AT21" s="632" t="s">
        <v>74</v>
      </c>
      <c r="AU21" s="632"/>
      <c r="AV21" s="632">
        <v>2</v>
      </c>
      <c r="AW21" s="632" t="s">
        <v>73</v>
      </c>
      <c r="AX21" s="289"/>
      <c r="AY21" s="633"/>
      <c r="AZ21" s="632"/>
      <c r="BA21" s="289"/>
      <c r="BB21" s="633">
        <v>5</v>
      </c>
      <c r="BC21" s="632" t="s">
        <v>74</v>
      </c>
      <c r="BD21" s="289"/>
      <c r="BE21" s="633"/>
      <c r="BF21" s="632"/>
      <c r="BG21" s="289"/>
      <c r="BH21" s="633">
        <v>5</v>
      </c>
      <c r="BI21" s="632" t="s">
        <v>74</v>
      </c>
      <c r="BJ21" s="289"/>
      <c r="BK21" s="633"/>
      <c r="BL21" s="632"/>
      <c r="BM21" s="289"/>
      <c r="BN21" s="633">
        <v>5</v>
      </c>
      <c r="BO21" s="632" t="s">
        <v>74</v>
      </c>
      <c r="BP21" s="289"/>
      <c r="BQ21" s="502"/>
      <c r="BR21" s="68"/>
    </row>
    <row r="22" spans="1:70" ht="65.25" customHeight="1">
      <c r="A22" s="715" t="s">
        <v>102</v>
      </c>
      <c r="B22" s="672" t="s">
        <v>103</v>
      </c>
      <c r="C22" s="174"/>
      <c r="D22" s="103"/>
      <c r="E22" s="146"/>
      <c r="F22" s="633"/>
      <c r="G22" s="632"/>
      <c r="H22" s="289"/>
      <c r="I22" s="633">
        <v>2</v>
      </c>
      <c r="J22" s="632" t="s">
        <v>73</v>
      </c>
      <c r="K22" s="289"/>
      <c r="L22" s="633"/>
      <c r="M22" s="632"/>
      <c r="N22" s="289"/>
      <c r="O22" s="633">
        <v>3</v>
      </c>
      <c r="P22" s="632" t="s">
        <v>74</v>
      </c>
      <c r="Q22" s="289"/>
      <c r="R22" s="633">
        <v>3</v>
      </c>
      <c r="S22" s="632" t="s">
        <v>74</v>
      </c>
      <c r="T22" s="433"/>
      <c r="U22" s="720"/>
      <c r="V22" s="632"/>
      <c r="W22" s="433"/>
      <c r="X22" s="633">
        <v>1</v>
      </c>
      <c r="Y22" s="632" t="s">
        <v>73</v>
      </c>
      <c r="Z22" s="289"/>
      <c r="AA22" s="633">
        <v>5</v>
      </c>
      <c r="AB22" s="632" t="s">
        <v>74</v>
      </c>
      <c r="AC22" s="289"/>
      <c r="AD22" s="633"/>
      <c r="AE22" s="632"/>
      <c r="AF22" s="108"/>
      <c r="AG22" s="39">
        <v>5</v>
      </c>
      <c r="AH22" s="632" t="s">
        <v>74</v>
      </c>
      <c r="AI22" s="190"/>
      <c r="AJ22" s="703">
        <v>5</v>
      </c>
      <c r="AK22" s="632" t="s">
        <v>74</v>
      </c>
      <c r="AL22" s="289"/>
      <c r="AM22" s="633">
        <v>1</v>
      </c>
      <c r="AN22" s="632" t="s">
        <v>73</v>
      </c>
      <c r="AO22" s="289"/>
      <c r="AP22" s="633"/>
      <c r="AQ22" s="632"/>
      <c r="AR22" s="289"/>
      <c r="AS22" s="633">
        <v>3</v>
      </c>
      <c r="AT22" s="632" t="s">
        <v>74</v>
      </c>
      <c r="AU22" s="632"/>
      <c r="AV22" s="632">
        <v>5</v>
      </c>
      <c r="AW22" s="632" t="s">
        <v>74</v>
      </c>
      <c r="AX22" s="289"/>
      <c r="AY22" s="633"/>
      <c r="AZ22" s="632"/>
      <c r="BA22" s="289"/>
      <c r="BB22" s="633">
        <v>5</v>
      </c>
      <c r="BC22" s="632" t="s">
        <v>73</v>
      </c>
      <c r="BD22" s="289"/>
      <c r="BE22" s="633"/>
      <c r="BF22" s="632"/>
      <c r="BG22" s="289"/>
      <c r="BH22" s="633">
        <v>3</v>
      </c>
      <c r="BI22" s="632" t="s">
        <v>73</v>
      </c>
      <c r="BJ22" s="289"/>
      <c r="BK22" s="633">
        <v>3</v>
      </c>
      <c r="BL22" s="632" t="s">
        <v>73</v>
      </c>
      <c r="BM22" s="289"/>
      <c r="BN22" s="633">
        <v>3</v>
      </c>
      <c r="BO22" s="632" t="s">
        <v>73</v>
      </c>
      <c r="BP22" s="289"/>
      <c r="BQ22" s="502"/>
      <c r="BR22" s="68"/>
    </row>
    <row r="23" spans="1:70" ht="65.25" customHeight="1">
      <c r="A23" s="715" t="s">
        <v>104</v>
      </c>
      <c r="B23" s="672" t="s">
        <v>105</v>
      </c>
      <c r="C23" s="174"/>
      <c r="D23" s="103"/>
      <c r="E23" s="146"/>
      <c r="F23" s="633"/>
      <c r="G23" s="632"/>
      <c r="H23" s="289"/>
      <c r="I23" s="633">
        <v>1</v>
      </c>
      <c r="J23" s="632" t="s">
        <v>73</v>
      </c>
      <c r="K23" s="289"/>
      <c r="L23" s="633"/>
      <c r="M23" s="632"/>
      <c r="N23" s="289"/>
      <c r="O23" s="633"/>
      <c r="P23" s="632"/>
      <c r="Q23" s="289"/>
      <c r="R23" s="633">
        <v>2</v>
      </c>
      <c r="S23" s="632" t="s">
        <v>73</v>
      </c>
      <c r="T23" s="433"/>
      <c r="U23" s="720"/>
      <c r="V23" s="632"/>
      <c r="W23" s="433"/>
      <c r="X23" s="633">
        <v>3</v>
      </c>
      <c r="Y23" s="632" t="s">
        <v>74</v>
      </c>
      <c r="Z23" s="289"/>
      <c r="AA23" s="633">
        <v>5</v>
      </c>
      <c r="AB23" s="632" t="s">
        <v>74</v>
      </c>
      <c r="AC23" s="289"/>
      <c r="AD23" s="633"/>
      <c r="AE23" s="632"/>
      <c r="AF23" s="108"/>
      <c r="AG23" s="39">
        <v>5</v>
      </c>
      <c r="AH23" s="632" t="s">
        <v>74</v>
      </c>
      <c r="AI23" s="190"/>
      <c r="AJ23" s="703">
        <v>5</v>
      </c>
      <c r="AK23" s="632" t="s">
        <v>74</v>
      </c>
      <c r="AL23" s="289"/>
      <c r="AM23" s="633">
        <v>1</v>
      </c>
      <c r="AN23" s="632" t="s">
        <v>73</v>
      </c>
      <c r="AO23" s="289"/>
      <c r="AP23" s="633"/>
      <c r="AQ23" s="632"/>
      <c r="AR23" s="289"/>
      <c r="AS23" s="633">
        <v>1</v>
      </c>
      <c r="AT23" s="632" t="s">
        <v>73</v>
      </c>
      <c r="AU23" s="632"/>
      <c r="AV23" s="632">
        <v>2</v>
      </c>
      <c r="AW23" s="632" t="s">
        <v>73</v>
      </c>
      <c r="AX23" s="289"/>
      <c r="AY23" s="633"/>
      <c r="AZ23" s="632"/>
      <c r="BA23" s="289"/>
      <c r="BB23" s="552">
        <v>5</v>
      </c>
      <c r="BC23" s="552" t="s">
        <v>74</v>
      </c>
      <c r="BD23" s="552"/>
      <c r="BE23" s="633"/>
      <c r="BF23" s="632"/>
      <c r="BG23" s="289"/>
      <c r="BH23" s="633">
        <v>5</v>
      </c>
      <c r="BI23" s="632" t="s">
        <v>74</v>
      </c>
      <c r="BJ23" s="289"/>
      <c r="BK23" s="633"/>
      <c r="BL23" s="632"/>
      <c r="BM23" s="289"/>
      <c r="BN23" s="633">
        <v>5</v>
      </c>
      <c r="BO23" s="632" t="s">
        <v>74</v>
      </c>
      <c r="BP23" s="289"/>
      <c r="BQ23" s="502"/>
      <c r="BR23" s="68"/>
    </row>
    <row r="24" spans="1:70" ht="65.25" customHeight="1">
      <c r="A24" s="715" t="s">
        <v>106</v>
      </c>
      <c r="B24" s="672" t="s">
        <v>107</v>
      </c>
      <c r="C24" s="174"/>
      <c r="D24" s="103"/>
      <c r="E24" s="146"/>
      <c r="F24" s="633"/>
      <c r="G24" s="632"/>
      <c r="H24" s="289"/>
      <c r="I24" s="633">
        <v>1</v>
      </c>
      <c r="J24" s="632" t="s">
        <v>73</v>
      </c>
      <c r="K24" s="289"/>
      <c r="L24" s="633"/>
      <c r="M24" s="632"/>
      <c r="N24" s="289"/>
      <c r="O24" s="633"/>
      <c r="P24" s="632"/>
      <c r="Q24" s="289"/>
      <c r="R24" s="633"/>
      <c r="S24" s="632"/>
      <c r="T24" s="433"/>
      <c r="U24" s="720"/>
      <c r="V24" s="632"/>
      <c r="W24" s="433"/>
      <c r="X24" s="633">
        <v>1</v>
      </c>
      <c r="Y24" s="632" t="s">
        <v>73</v>
      </c>
      <c r="Z24" s="289"/>
      <c r="AA24" s="633">
        <v>4</v>
      </c>
      <c r="AB24" s="632" t="s">
        <v>74</v>
      </c>
      <c r="AC24" s="289"/>
      <c r="AD24" s="633"/>
      <c r="AE24" s="632"/>
      <c r="AF24" s="108"/>
      <c r="AG24" s="39">
        <v>5</v>
      </c>
      <c r="AH24" s="632" t="s">
        <v>74</v>
      </c>
      <c r="AI24" s="190"/>
      <c r="AJ24" s="703">
        <v>3</v>
      </c>
      <c r="AK24" s="632" t="s">
        <v>73</v>
      </c>
      <c r="AL24" s="289"/>
      <c r="AM24" s="633">
        <v>3</v>
      </c>
      <c r="AN24" s="632" t="s">
        <v>74</v>
      </c>
      <c r="AO24" s="289"/>
      <c r="AP24" s="633"/>
      <c r="AQ24" s="632"/>
      <c r="AR24" s="289"/>
      <c r="AS24" s="633">
        <v>3</v>
      </c>
      <c r="AT24" s="632" t="s">
        <v>74</v>
      </c>
      <c r="AU24" s="632"/>
      <c r="AV24" s="632">
        <v>2</v>
      </c>
      <c r="AW24" s="632" t="s">
        <v>74</v>
      </c>
      <c r="AX24" s="289"/>
      <c r="AY24" s="633"/>
      <c r="AZ24" s="632"/>
      <c r="BA24" s="289"/>
      <c r="BB24" s="633">
        <v>5</v>
      </c>
      <c r="BC24" s="632" t="s">
        <v>73</v>
      </c>
      <c r="BD24" s="289"/>
      <c r="BE24" s="633">
        <v>3</v>
      </c>
      <c r="BF24" s="632" t="s">
        <v>74</v>
      </c>
      <c r="BG24" s="289"/>
      <c r="BH24" s="633">
        <v>3</v>
      </c>
      <c r="BI24" s="632" t="s">
        <v>73</v>
      </c>
      <c r="BJ24" s="289"/>
      <c r="BK24" s="633"/>
      <c r="BL24" s="632"/>
      <c r="BM24" s="289"/>
      <c r="BN24" s="633">
        <v>3</v>
      </c>
      <c r="BO24" s="632" t="s">
        <v>73</v>
      </c>
      <c r="BP24" s="289"/>
      <c r="BQ24" s="502"/>
      <c r="BR24" s="68"/>
    </row>
    <row r="25" spans="1:70" ht="65.25" customHeight="1">
      <c r="A25" s="715" t="s">
        <v>108</v>
      </c>
      <c r="B25" s="672" t="s">
        <v>109</v>
      </c>
      <c r="C25" s="174"/>
      <c r="D25" s="103"/>
      <c r="E25" s="146"/>
      <c r="F25" s="633"/>
      <c r="G25" s="632"/>
      <c r="H25" s="289"/>
      <c r="I25" s="633">
        <v>3</v>
      </c>
      <c r="J25" s="632" t="s">
        <v>74</v>
      </c>
      <c r="K25" s="289"/>
      <c r="L25" s="633">
        <v>3</v>
      </c>
      <c r="M25" s="632" t="s">
        <v>73</v>
      </c>
      <c r="N25" s="289"/>
      <c r="O25" s="633"/>
      <c r="P25" s="632"/>
      <c r="Q25" s="289"/>
      <c r="R25" s="633"/>
      <c r="S25" s="632"/>
      <c r="T25" s="433"/>
      <c r="U25" s="720">
        <v>3</v>
      </c>
      <c r="V25" s="632" t="s">
        <v>74</v>
      </c>
      <c r="W25" s="433"/>
      <c r="X25" s="633">
        <v>1</v>
      </c>
      <c r="Y25" s="632" t="s">
        <v>73</v>
      </c>
      <c r="Z25" s="289"/>
      <c r="AA25" s="633">
        <v>4</v>
      </c>
      <c r="AB25" s="632" t="s">
        <v>74</v>
      </c>
      <c r="AC25" s="289"/>
      <c r="AD25" s="633"/>
      <c r="AE25" s="632"/>
      <c r="AF25" s="108"/>
      <c r="AG25" s="39">
        <v>5</v>
      </c>
      <c r="AH25" s="632" t="s">
        <v>74</v>
      </c>
      <c r="AI25" s="190"/>
      <c r="AJ25" s="703">
        <v>5</v>
      </c>
      <c r="AK25" s="632" t="s">
        <v>74</v>
      </c>
      <c r="AL25" s="289"/>
      <c r="AM25" s="633">
        <v>1</v>
      </c>
      <c r="AN25" s="632" t="s">
        <v>73</v>
      </c>
      <c r="AO25" s="289"/>
      <c r="AP25" s="633"/>
      <c r="AQ25" s="632"/>
      <c r="AR25" s="289"/>
      <c r="AS25" s="633">
        <v>1</v>
      </c>
      <c r="AT25" s="632" t="s">
        <v>73</v>
      </c>
      <c r="AU25" s="632"/>
      <c r="AV25" s="632">
        <v>2</v>
      </c>
      <c r="AW25" s="632" t="s">
        <v>73</v>
      </c>
      <c r="AX25" s="289"/>
      <c r="AY25" s="633"/>
      <c r="AZ25" s="632"/>
      <c r="BA25" s="289"/>
      <c r="BB25" s="633">
        <v>5</v>
      </c>
      <c r="BC25" s="632" t="s">
        <v>74</v>
      </c>
      <c r="BD25" s="289"/>
      <c r="BE25" s="633"/>
      <c r="BF25" s="632"/>
      <c r="BG25" s="289"/>
      <c r="BH25" s="633">
        <v>5</v>
      </c>
      <c r="BI25" s="632" t="s">
        <v>74</v>
      </c>
      <c r="BJ25" s="289"/>
      <c r="BK25" s="633"/>
      <c r="BL25" s="632"/>
      <c r="BM25" s="289"/>
      <c r="BN25" s="633">
        <v>5</v>
      </c>
      <c r="BO25" s="632" t="s">
        <v>74</v>
      </c>
      <c r="BP25" s="289"/>
      <c r="BQ25" s="502"/>
      <c r="BR25" s="68"/>
    </row>
    <row r="26" spans="1:70" ht="29.25" customHeight="1">
      <c r="A26" s="307"/>
      <c r="B26" s="43" t="s">
        <v>110</v>
      </c>
      <c r="C26" s="199"/>
      <c r="D26" s="344"/>
      <c r="E26" s="253"/>
      <c r="F26" s="136"/>
      <c r="G26" s="161"/>
      <c r="H26" s="265"/>
      <c r="I26" s="136"/>
      <c r="J26" s="161"/>
      <c r="K26" s="265"/>
      <c r="L26" s="136"/>
      <c r="M26" s="161"/>
      <c r="N26" s="265"/>
      <c r="O26" s="136"/>
      <c r="P26" s="161"/>
      <c r="Q26" s="265"/>
      <c r="R26" s="136"/>
      <c r="S26" s="161"/>
      <c r="T26" s="514"/>
      <c r="U26" s="533"/>
      <c r="V26" s="161"/>
      <c r="W26" s="514"/>
      <c r="X26" s="136"/>
      <c r="Y26" s="161"/>
      <c r="Z26" s="265"/>
      <c r="AA26" s="136"/>
      <c r="AB26" s="161"/>
      <c r="AC26" s="265"/>
      <c r="AD26" s="136"/>
      <c r="AE26" s="161"/>
      <c r="AF26" s="185"/>
      <c r="AG26" s="150"/>
      <c r="AH26" s="161"/>
      <c r="AI26" s="335"/>
      <c r="AJ26" s="150"/>
      <c r="AK26" s="161"/>
      <c r="AL26" s="265"/>
      <c r="AM26" s="136"/>
      <c r="AN26" s="161"/>
      <c r="AO26" s="265"/>
      <c r="AP26" s="136"/>
      <c r="AQ26" s="161"/>
      <c r="AR26" s="265"/>
      <c r="AS26" s="136"/>
      <c r="AT26" s="161"/>
      <c r="AU26" s="161"/>
      <c r="AV26" s="161"/>
      <c r="AW26" s="161"/>
      <c r="AX26" s="265"/>
      <c r="AY26" s="136"/>
      <c r="AZ26" s="161"/>
      <c r="BA26" s="265"/>
      <c r="BB26" s="136"/>
      <c r="BC26" s="161"/>
      <c r="BD26" s="265"/>
      <c r="BE26" s="136"/>
      <c r="BF26" s="161"/>
      <c r="BG26" s="265"/>
      <c r="BH26" s="136"/>
      <c r="BI26" s="161"/>
      <c r="BJ26" s="265"/>
      <c r="BK26" s="136"/>
      <c r="BL26" s="161"/>
      <c r="BM26" s="265"/>
      <c r="BN26" s="136"/>
      <c r="BO26" s="161"/>
      <c r="BP26" s="265"/>
      <c r="BQ26" s="502"/>
      <c r="BR26" s="68"/>
    </row>
    <row r="27" spans="1:70" ht="65.25" customHeight="1">
      <c r="A27" s="715" t="s">
        <v>111</v>
      </c>
      <c r="B27" s="96" t="s">
        <v>112</v>
      </c>
      <c r="C27" s="174"/>
      <c r="D27" s="103"/>
      <c r="E27" s="146"/>
      <c r="F27" s="633"/>
      <c r="G27" s="632"/>
      <c r="H27" s="289"/>
      <c r="I27" s="633">
        <v>3</v>
      </c>
      <c r="J27" s="632" t="s">
        <v>74</v>
      </c>
      <c r="K27" s="289"/>
      <c r="L27" s="633">
        <v>1</v>
      </c>
      <c r="M27" s="632" t="s">
        <v>73</v>
      </c>
      <c r="N27" s="289"/>
      <c r="O27" s="633"/>
      <c r="P27" s="632"/>
      <c r="Q27" s="289"/>
      <c r="R27" s="633"/>
      <c r="S27" s="632"/>
      <c r="T27" s="433"/>
      <c r="U27" s="720"/>
      <c r="V27" s="632"/>
      <c r="W27" s="433"/>
      <c r="X27" s="633">
        <v>1</v>
      </c>
      <c r="Y27" s="632" t="s">
        <v>73</v>
      </c>
      <c r="Z27" s="289"/>
      <c r="AA27" s="633">
        <v>2</v>
      </c>
      <c r="AB27" s="632" t="s">
        <v>73</v>
      </c>
      <c r="AC27" s="289"/>
      <c r="AD27" s="633"/>
      <c r="AE27" s="632"/>
      <c r="AF27" s="108"/>
      <c r="AG27" s="39">
        <v>5</v>
      </c>
      <c r="AH27" s="632" t="s">
        <v>74</v>
      </c>
      <c r="AI27" s="190"/>
      <c r="AJ27" s="703">
        <v>3</v>
      </c>
      <c r="AK27" s="632" t="s">
        <v>74</v>
      </c>
      <c r="AL27" s="289"/>
      <c r="AM27" s="633">
        <v>1</v>
      </c>
      <c r="AN27" s="632" t="s">
        <v>73</v>
      </c>
      <c r="AO27" s="289"/>
      <c r="AP27" s="633"/>
      <c r="AQ27" s="632"/>
      <c r="AR27" s="289"/>
      <c r="AS27" s="633">
        <v>3</v>
      </c>
      <c r="AT27" s="632" t="s">
        <v>74</v>
      </c>
      <c r="AU27" s="632"/>
      <c r="AV27" s="632">
        <v>3</v>
      </c>
      <c r="AW27" s="632" t="s">
        <v>73</v>
      </c>
      <c r="AX27" s="289"/>
      <c r="AY27" s="633"/>
      <c r="AZ27" s="632"/>
      <c r="BA27" s="289"/>
      <c r="BB27" s="633">
        <v>4</v>
      </c>
      <c r="BC27" s="632" t="s">
        <v>73</v>
      </c>
      <c r="BD27" s="289"/>
      <c r="BE27" s="633"/>
      <c r="BF27" s="632"/>
      <c r="BG27" s="289"/>
      <c r="BH27" s="633">
        <v>3</v>
      </c>
      <c r="BI27" s="632" t="s">
        <v>73</v>
      </c>
      <c r="BJ27" s="289"/>
      <c r="BK27" s="633"/>
      <c r="BL27" s="632"/>
      <c r="BM27" s="289"/>
      <c r="BN27" s="633">
        <v>3</v>
      </c>
      <c r="BO27" s="632" t="s">
        <v>73</v>
      </c>
      <c r="BP27" s="289"/>
      <c r="BQ27" s="502"/>
      <c r="BR27" s="68"/>
    </row>
    <row r="28" spans="1:70" ht="65.25" customHeight="1">
      <c r="A28" s="715" t="s">
        <v>113</v>
      </c>
      <c r="B28" s="301" t="s">
        <v>114</v>
      </c>
      <c r="C28" s="174"/>
      <c r="D28" s="103"/>
      <c r="E28" s="146"/>
      <c r="F28" s="633"/>
      <c r="G28" s="632"/>
      <c r="H28" s="289"/>
      <c r="I28" s="633">
        <v>1</v>
      </c>
      <c r="J28" s="632" t="s">
        <v>73</v>
      </c>
      <c r="K28" s="289"/>
      <c r="L28" s="633">
        <v>3</v>
      </c>
      <c r="M28" s="632" t="s">
        <v>73</v>
      </c>
      <c r="N28" s="289"/>
      <c r="O28" s="633"/>
      <c r="P28" s="632"/>
      <c r="Q28" s="289"/>
      <c r="R28" s="633">
        <v>2</v>
      </c>
      <c r="S28" s="632" t="s">
        <v>73</v>
      </c>
      <c r="T28" s="433"/>
      <c r="U28" s="720"/>
      <c r="V28" s="632"/>
      <c r="W28" s="433"/>
      <c r="X28" s="633">
        <v>1</v>
      </c>
      <c r="Y28" s="632" t="s">
        <v>73</v>
      </c>
      <c r="Z28" s="289"/>
      <c r="AA28" s="633">
        <v>3</v>
      </c>
      <c r="AB28" s="632" t="s">
        <v>73</v>
      </c>
      <c r="AC28" s="289"/>
      <c r="AD28" s="633"/>
      <c r="AE28" s="632"/>
      <c r="AF28" s="108"/>
      <c r="AG28" s="39">
        <v>5</v>
      </c>
      <c r="AH28" s="632" t="s">
        <v>74</v>
      </c>
      <c r="AI28" s="190"/>
      <c r="AJ28" s="703">
        <v>1</v>
      </c>
      <c r="AK28" s="632" t="s">
        <v>73</v>
      </c>
      <c r="AL28" s="289"/>
      <c r="AM28" s="633"/>
      <c r="AN28" s="632"/>
      <c r="AO28" s="289"/>
      <c r="AP28" s="633"/>
      <c r="AQ28" s="632"/>
      <c r="AR28" s="289"/>
      <c r="AS28" s="633">
        <v>1</v>
      </c>
      <c r="AT28" s="632" t="s">
        <v>73</v>
      </c>
      <c r="AU28" s="632"/>
      <c r="AV28" s="632">
        <v>2</v>
      </c>
      <c r="AW28" s="632" t="s">
        <v>74</v>
      </c>
      <c r="AX28" s="289"/>
      <c r="AY28" s="633"/>
      <c r="AZ28" s="632"/>
      <c r="BA28" s="289"/>
      <c r="BB28" s="633">
        <v>1</v>
      </c>
      <c r="BC28" s="632" t="s">
        <v>73</v>
      </c>
      <c r="BD28" s="289"/>
      <c r="BE28" s="633"/>
      <c r="BF28" s="632"/>
      <c r="BG28" s="289"/>
      <c r="BH28" s="633"/>
      <c r="BI28" s="632"/>
      <c r="BJ28" s="289"/>
      <c r="BK28" s="633"/>
      <c r="BL28" s="632"/>
      <c r="BM28" s="289"/>
      <c r="BN28" s="633"/>
      <c r="BO28" s="632"/>
      <c r="BP28" s="289"/>
      <c r="BQ28" s="502"/>
      <c r="BR28" s="68"/>
    </row>
    <row r="29" spans="1:70" ht="65.25" customHeight="1">
      <c r="A29" s="715" t="s">
        <v>115</v>
      </c>
      <c r="B29" s="672" t="s">
        <v>116</v>
      </c>
      <c r="C29" s="174"/>
      <c r="D29" s="103"/>
      <c r="E29" s="146"/>
      <c r="F29" s="633"/>
      <c r="G29" s="632"/>
      <c r="H29" s="289"/>
      <c r="I29" s="633"/>
      <c r="J29" s="632"/>
      <c r="K29" s="289"/>
      <c r="L29" s="633">
        <v>5</v>
      </c>
      <c r="M29" s="632" t="s">
        <v>74</v>
      </c>
      <c r="N29" s="289"/>
      <c r="O29" s="633"/>
      <c r="P29" s="632"/>
      <c r="Q29" s="289"/>
      <c r="R29" s="633"/>
      <c r="S29" s="632"/>
      <c r="T29" s="433"/>
      <c r="U29" s="720"/>
      <c r="V29" s="632"/>
      <c r="W29" s="433"/>
      <c r="X29" s="633">
        <v>1</v>
      </c>
      <c r="Y29" s="632" t="s">
        <v>73</v>
      </c>
      <c r="Z29" s="289"/>
      <c r="AA29" s="633">
        <v>5</v>
      </c>
      <c r="AB29" s="632" t="s">
        <v>74</v>
      </c>
      <c r="AC29" s="289"/>
      <c r="AD29" s="633"/>
      <c r="AE29" s="632"/>
      <c r="AF29" s="108"/>
      <c r="AG29" s="39">
        <v>5</v>
      </c>
      <c r="AH29" s="632" t="s">
        <v>74</v>
      </c>
      <c r="AI29" s="190"/>
      <c r="AJ29" s="703">
        <v>5</v>
      </c>
      <c r="AK29" s="632" t="s">
        <v>74</v>
      </c>
      <c r="AL29" s="289"/>
      <c r="AM29" s="633">
        <v>5</v>
      </c>
      <c r="AN29" s="632" t="s">
        <v>74</v>
      </c>
      <c r="AO29" s="289"/>
      <c r="AP29" s="633"/>
      <c r="AQ29" s="632"/>
      <c r="AR29" s="289"/>
      <c r="AS29" s="633">
        <v>5</v>
      </c>
      <c r="AT29" s="632" t="s">
        <v>74</v>
      </c>
      <c r="AU29" s="632"/>
      <c r="AV29" s="632">
        <v>5</v>
      </c>
      <c r="AW29" s="632" t="s">
        <v>74</v>
      </c>
      <c r="AX29" s="289"/>
      <c r="AY29" s="633"/>
      <c r="AZ29" s="632"/>
      <c r="BA29" s="289"/>
      <c r="BB29" s="633">
        <v>5</v>
      </c>
      <c r="BC29" s="632" t="s">
        <v>74</v>
      </c>
      <c r="BD29" s="289"/>
      <c r="BE29" s="633"/>
      <c r="BF29" s="632"/>
      <c r="BG29" s="289"/>
      <c r="BH29" s="633">
        <v>5</v>
      </c>
      <c r="BI29" s="632" t="s">
        <v>74</v>
      </c>
      <c r="BJ29" s="289"/>
      <c r="BK29" s="633"/>
      <c r="BL29" s="632"/>
      <c r="BM29" s="289"/>
      <c r="BN29" s="633">
        <v>5</v>
      </c>
      <c r="BO29" s="632" t="s">
        <v>74</v>
      </c>
      <c r="BP29" s="289"/>
      <c r="BQ29" s="502"/>
      <c r="BR29" s="68"/>
    </row>
    <row r="30" spans="1:70" ht="65.25" customHeight="1">
      <c r="A30" s="715" t="s">
        <v>117</v>
      </c>
      <c r="B30" s="301" t="s">
        <v>118</v>
      </c>
      <c r="C30" s="174"/>
      <c r="D30" s="103"/>
      <c r="E30" s="146"/>
      <c r="F30" s="633"/>
      <c r="G30" s="632"/>
      <c r="H30" s="289"/>
      <c r="I30" s="633"/>
      <c r="J30" s="632"/>
      <c r="K30" s="289"/>
      <c r="L30" s="633"/>
      <c r="M30" s="632"/>
      <c r="N30" s="289"/>
      <c r="O30" s="633"/>
      <c r="P30" s="632"/>
      <c r="Q30" s="289"/>
      <c r="R30" s="633"/>
      <c r="S30" s="632"/>
      <c r="T30" s="433"/>
      <c r="U30" s="720"/>
      <c r="V30" s="632"/>
      <c r="W30" s="433"/>
      <c r="X30" s="633">
        <v>1</v>
      </c>
      <c r="Y30" s="632" t="s">
        <v>73</v>
      </c>
      <c r="Z30" s="289"/>
      <c r="AA30" s="633"/>
      <c r="AB30" s="632"/>
      <c r="AC30" s="289"/>
      <c r="AD30" s="633"/>
      <c r="AE30" s="632"/>
      <c r="AF30" s="108"/>
      <c r="AG30" s="39">
        <v>5</v>
      </c>
      <c r="AH30" s="632" t="s">
        <v>74</v>
      </c>
      <c r="AI30" s="190"/>
      <c r="AJ30" s="703">
        <v>3</v>
      </c>
      <c r="AK30" s="632" t="s">
        <v>74</v>
      </c>
      <c r="AL30" s="289"/>
      <c r="AM30" s="633">
        <v>3</v>
      </c>
      <c r="AN30" s="632" t="s">
        <v>74</v>
      </c>
      <c r="AO30" s="289"/>
      <c r="AP30" s="633"/>
      <c r="AQ30" s="632"/>
      <c r="AR30" s="289"/>
      <c r="AS30" s="633">
        <v>3</v>
      </c>
      <c r="AT30" s="632" t="s">
        <v>74</v>
      </c>
      <c r="AU30" s="632"/>
      <c r="AV30" s="632">
        <v>1</v>
      </c>
      <c r="AW30" s="632" t="s">
        <v>73</v>
      </c>
      <c r="AX30" s="289"/>
      <c r="AY30" s="633"/>
      <c r="AZ30" s="632"/>
      <c r="BA30" s="289"/>
      <c r="BB30" s="633">
        <v>4</v>
      </c>
      <c r="BC30" s="632" t="s">
        <v>74</v>
      </c>
      <c r="BD30" s="289"/>
      <c r="BE30" s="633"/>
      <c r="BF30" s="632"/>
      <c r="BG30" s="289"/>
      <c r="BH30" s="633">
        <v>3</v>
      </c>
      <c r="BI30" s="632" t="s">
        <v>74</v>
      </c>
      <c r="BJ30" s="289"/>
      <c r="BK30" s="633"/>
      <c r="BL30" s="632"/>
      <c r="BM30" s="289"/>
      <c r="BN30" s="633">
        <v>3</v>
      </c>
      <c r="BO30" s="632" t="s">
        <v>74</v>
      </c>
      <c r="BP30" s="289"/>
      <c r="BQ30" s="502"/>
      <c r="BR30" s="68"/>
    </row>
    <row r="31" spans="1:70" ht="65.25" customHeight="1">
      <c r="A31" s="715" t="s">
        <v>119</v>
      </c>
      <c r="B31" s="301" t="s">
        <v>314</v>
      </c>
      <c r="C31" s="174"/>
      <c r="D31" s="103"/>
      <c r="E31" s="146"/>
      <c r="F31" s="633"/>
      <c r="G31" s="632"/>
      <c r="H31" s="289"/>
      <c r="I31" s="633"/>
      <c r="J31" s="632"/>
      <c r="K31" s="289"/>
      <c r="L31" s="633">
        <v>3</v>
      </c>
      <c r="M31" s="632" t="s">
        <v>74</v>
      </c>
      <c r="N31" s="289"/>
      <c r="O31" s="633"/>
      <c r="P31" s="632"/>
      <c r="Q31" s="289"/>
      <c r="R31" s="633">
        <v>3</v>
      </c>
      <c r="S31" s="632" t="s">
        <v>74</v>
      </c>
      <c r="T31" s="433"/>
      <c r="U31" s="720"/>
      <c r="V31" s="632"/>
      <c r="W31" s="433"/>
      <c r="X31" s="633">
        <v>1</v>
      </c>
      <c r="Y31" s="632" t="s">
        <v>73</v>
      </c>
      <c r="Z31" s="289"/>
      <c r="AA31" s="633">
        <v>4</v>
      </c>
      <c r="AB31" s="632" t="s">
        <v>73</v>
      </c>
      <c r="AC31" s="289"/>
      <c r="AD31" s="633"/>
      <c r="AE31" s="632"/>
      <c r="AF31" s="108"/>
      <c r="AG31" s="39">
        <v>3</v>
      </c>
      <c r="AH31" s="632" t="s">
        <v>73</v>
      </c>
      <c r="AI31" s="190"/>
      <c r="AJ31" s="703">
        <v>5</v>
      </c>
      <c r="AK31" s="632" t="s">
        <v>74</v>
      </c>
      <c r="AL31" s="289"/>
      <c r="AM31" s="633"/>
      <c r="AN31" s="632"/>
      <c r="AO31" s="289"/>
      <c r="AP31" s="633"/>
      <c r="AQ31" s="632"/>
      <c r="AR31" s="289"/>
      <c r="AS31" s="633">
        <v>1</v>
      </c>
      <c r="AT31" s="632" t="s">
        <v>74</v>
      </c>
      <c r="AU31" s="632"/>
      <c r="AV31" s="632">
        <v>4</v>
      </c>
      <c r="AW31" s="632" t="s">
        <v>74</v>
      </c>
      <c r="AX31" s="289"/>
      <c r="AY31" s="633"/>
      <c r="AZ31" s="632"/>
      <c r="BA31" s="289"/>
      <c r="BB31" s="633">
        <v>2</v>
      </c>
      <c r="BC31" s="632" t="s">
        <v>74</v>
      </c>
      <c r="BD31" s="289"/>
      <c r="BE31" s="633">
        <v>3</v>
      </c>
      <c r="BF31" s="632" t="s">
        <v>74</v>
      </c>
      <c r="BG31" s="289"/>
      <c r="BH31" s="633">
        <v>3</v>
      </c>
      <c r="BI31" s="632" t="s">
        <v>74</v>
      </c>
      <c r="BJ31" s="289"/>
      <c r="BK31" s="633"/>
      <c r="BL31" s="632"/>
      <c r="BM31" s="289"/>
      <c r="BN31" s="633">
        <v>3</v>
      </c>
      <c r="BO31" s="632" t="s">
        <v>74</v>
      </c>
      <c r="BP31" s="289"/>
      <c r="BQ31" s="502"/>
      <c r="BR31" s="68"/>
    </row>
    <row r="32" spans="1:70" ht="65.25" customHeight="1">
      <c r="A32" s="715" t="s">
        <v>121</v>
      </c>
      <c r="B32" s="301" t="s">
        <v>122</v>
      </c>
      <c r="C32" s="174"/>
      <c r="D32" s="103"/>
      <c r="E32" s="146"/>
      <c r="F32" s="633"/>
      <c r="G32" s="632"/>
      <c r="H32" s="289"/>
      <c r="I32" s="633"/>
      <c r="J32" s="632"/>
      <c r="K32" s="289"/>
      <c r="L32" s="633">
        <v>5</v>
      </c>
      <c r="M32" s="632" t="s">
        <v>74</v>
      </c>
      <c r="N32" s="289"/>
      <c r="O32" s="633"/>
      <c r="P32" s="632"/>
      <c r="Q32" s="289"/>
      <c r="R32" s="633"/>
      <c r="S32" s="632"/>
      <c r="T32" s="433"/>
      <c r="U32" s="720"/>
      <c r="V32" s="632"/>
      <c r="W32" s="433"/>
      <c r="X32" s="633"/>
      <c r="Y32" s="632"/>
      <c r="Z32" s="289"/>
      <c r="AA32" s="633">
        <v>3</v>
      </c>
      <c r="AB32" s="632" t="s">
        <v>73</v>
      </c>
      <c r="AC32" s="289"/>
      <c r="AD32" s="633"/>
      <c r="AE32" s="632"/>
      <c r="AF32" s="108"/>
      <c r="AG32" s="39">
        <v>5</v>
      </c>
      <c r="AH32" s="632" t="s">
        <v>74</v>
      </c>
      <c r="AI32" s="190"/>
      <c r="AJ32" s="703"/>
      <c r="AK32" s="632"/>
      <c r="AL32" s="289"/>
      <c r="AM32" s="633">
        <v>3</v>
      </c>
      <c r="AN32" s="632" t="s">
        <v>74</v>
      </c>
      <c r="AO32" s="289"/>
      <c r="AP32" s="633"/>
      <c r="AQ32" s="632"/>
      <c r="AR32" s="289"/>
      <c r="AS32" s="633">
        <v>3</v>
      </c>
      <c r="AT32" s="632" t="s">
        <v>74</v>
      </c>
      <c r="AU32" s="632"/>
      <c r="AV32" s="632">
        <v>3</v>
      </c>
      <c r="AW32" s="632" t="s">
        <v>74</v>
      </c>
      <c r="AX32" s="289"/>
      <c r="AY32" s="633">
        <v>3</v>
      </c>
      <c r="AZ32" s="632" t="s">
        <v>74</v>
      </c>
      <c r="BA32" s="289"/>
      <c r="BB32" s="633">
        <v>3</v>
      </c>
      <c r="BC32" s="632" t="s">
        <v>74</v>
      </c>
      <c r="BD32" s="289"/>
      <c r="BE32" s="633"/>
      <c r="BF32" s="632"/>
      <c r="BG32" s="289"/>
      <c r="BH32" s="633">
        <v>3</v>
      </c>
      <c r="BI32" s="632" t="s">
        <v>73</v>
      </c>
      <c r="BJ32" s="289"/>
      <c r="BK32" s="633"/>
      <c r="BL32" s="632"/>
      <c r="BM32" s="289"/>
      <c r="BN32" s="633">
        <v>5</v>
      </c>
      <c r="BO32" s="632" t="s">
        <v>74</v>
      </c>
      <c r="BP32" s="289"/>
      <c r="BQ32" s="502"/>
      <c r="BR32" s="68"/>
    </row>
    <row r="33" spans="1:70" ht="65.25" customHeight="1">
      <c r="A33" s="715" t="s">
        <v>123</v>
      </c>
      <c r="B33" s="672" t="s">
        <v>124</v>
      </c>
      <c r="C33" s="174"/>
      <c r="D33" s="103"/>
      <c r="E33" s="146"/>
      <c r="F33" s="633"/>
      <c r="G33" s="632"/>
      <c r="H33" s="289"/>
      <c r="I33" s="633"/>
      <c r="J33" s="632"/>
      <c r="K33" s="289"/>
      <c r="L33" s="633"/>
      <c r="M33" s="632"/>
      <c r="N33" s="289"/>
      <c r="O33" s="633"/>
      <c r="P33" s="632"/>
      <c r="Q33" s="289"/>
      <c r="R33" s="633">
        <v>3</v>
      </c>
      <c r="S33" s="632" t="s">
        <v>74</v>
      </c>
      <c r="T33" s="433"/>
      <c r="U33" s="720"/>
      <c r="V33" s="632"/>
      <c r="W33" s="433"/>
      <c r="X33" s="633">
        <v>1</v>
      </c>
      <c r="Y33" s="632" t="s">
        <v>73</v>
      </c>
      <c r="Z33" s="289"/>
      <c r="AA33" s="633">
        <v>5</v>
      </c>
      <c r="AB33" s="632" t="s">
        <v>74</v>
      </c>
      <c r="AC33" s="289"/>
      <c r="AD33" s="633"/>
      <c r="AE33" s="632"/>
      <c r="AF33" s="108"/>
      <c r="AG33" s="39">
        <v>5</v>
      </c>
      <c r="AH33" s="632" t="s">
        <v>74</v>
      </c>
      <c r="AI33" s="190"/>
      <c r="AJ33" s="703">
        <v>3</v>
      </c>
      <c r="AK33" s="632" t="s">
        <v>74</v>
      </c>
      <c r="AL33" s="289"/>
      <c r="AM33" s="633"/>
      <c r="AN33" s="632"/>
      <c r="AO33" s="289"/>
      <c r="AP33" s="633"/>
      <c r="AQ33" s="632"/>
      <c r="AR33" s="289"/>
      <c r="AS33" s="633"/>
      <c r="AT33" s="632"/>
      <c r="AU33" s="632"/>
      <c r="AV33" s="632">
        <v>4</v>
      </c>
      <c r="AW33" s="632" t="s">
        <v>74</v>
      </c>
      <c r="AX33" s="289"/>
      <c r="AY33" s="633"/>
      <c r="AZ33" s="632"/>
      <c r="BA33" s="289"/>
      <c r="BB33" s="633">
        <v>2</v>
      </c>
      <c r="BC33" s="632" t="s">
        <v>74</v>
      </c>
      <c r="BD33" s="289"/>
      <c r="BE33" s="633">
        <v>1</v>
      </c>
      <c r="BF33" s="632" t="s">
        <v>74</v>
      </c>
      <c r="BG33" s="289"/>
      <c r="BH33" s="633">
        <v>3</v>
      </c>
      <c r="BI33" s="632" t="s">
        <v>73</v>
      </c>
      <c r="BJ33" s="289"/>
      <c r="BK33" s="633"/>
      <c r="BL33" s="632"/>
      <c r="BM33" s="289"/>
      <c r="BN33" s="633">
        <v>3</v>
      </c>
      <c r="BO33" s="632" t="s">
        <v>73</v>
      </c>
      <c r="BP33" s="289"/>
      <c r="BQ33" s="502"/>
      <c r="BR33" s="68"/>
    </row>
    <row r="34" spans="1:70" ht="65.25" customHeight="1">
      <c r="A34" s="715" t="s">
        <v>125</v>
      </c>
      <c r="B34" s="672" t="s">
        <v>126</v>
      </c>
      <c r="C34" s="174"/>
      <c r="D34" s="103"/>
      <c r="E34" s="146"/>
      <c r="F34" s="633"/>
      <c r="G34" s="632"/>
      <c r="H34" s="289"/>
      <c r="I34" s="633"/>
      <c r="J34" s="632"/>
      <c r="K34" s="289"/>
      <c r="L34" s="633"/>
      <c r="M34" s="632"/>
      <c r="N34" s="289"/>
      <c r="O34" s="633"/>
      <c r="P34" s="632"/>
      <c r="Q34" s="289"/>
      <c r="R34" s="633">
        <v>3</v>
      </c>
      <c r="S34" s="632" t="s">
        <v>74</v>
      </c>
      <c r="T34" s="433"/>
      <c r="U34" s="720"/>
      <c r="V34" s="632"/>
      <c r="W34" s="433"/>
      <c r="X34" s="633"/>
      <c r="Y34" s="632"/>
      <c r="Z34" s="289"/>
      <c r="AA34" s="633">
        <v>5</v>
      </c>
      <c r="AB34" s="632" t="s">
        <v>74</v>
      </c>
      <c r="AC34" s="289"/>
      <c r="AD34" s="633"/>
      <c r="AE34" s="632"/>
      <c r="AF34" s="108"/>
      <c r="AG34" s="39">
        <v>5</v>
      </c>
      <c r="AH34" s="632" t="s">
        <v>74</v>
      </c>
      <c r="AI34" s="190"/>
      <c r="AJ34" s="703">
        <v>5</v>
      </c>
      <c r="AK34" s="632" t="s">
        <v>74</v>
      </c>
      <c r="AL34" s="289"/>
      <c r="AM34" s="633"/>
      <c r="AN34" s="632"/>
      <c r="AO34" s="289"/>
      <c r="AP34" s="633"/>
      <c r="AQ34" s="632"/>
      <c r="AR34" s="289"/>
      <c r="AS34" s="633">
        <v>1</v>
      </c>
      <c r="AT34" s="632" t="s">
        <v>74</v>
      </c>
      <c r="AU34" s="632"/>
      <c r="AV34" s="632">
        <v>3</v>
      </c>
      <c r="AW34" s="632" t="s">
        <v>74</v>
      </c>
      <c r="AX34" s="289"/>
      <c r="AY34" s="633"/>
      <c r="AZ34" s="632"/>
      <c r="BA34" s="289"/>
      <c r="BB34" s="633">
        <v>3</v>
      </c>
      <c r="BC34" s="632" t="s">
        <v>74</v>
      </c>
      <c r="BD34" s="289"/>
      <c r="BE34" s="633"/>
      <c r="BF34" s="632"/>
      <c r="BG34" s="289"/>
      <c r="BH34" s="633">
        <v>3</v>
      </c>
      <c r="BI34" s="632" t="s">
        <v>73</v>
      </c>
      <c r="BJ34" s="289"/>
      <c r="BK34" s="633"/>
      <c r="BL34" s="632"/>
      <c r="BM34" s="289"/>
      <c r="BN34" s="633">
        <v>3</v>
      </c>
      <c r="BO34" s="632" t="s">
        <v>74</v>
      </c>
      <c r="BP34" s="190"/>
      <c r="BQ34" s="233"/>
      <c r="BR34" s="68"/>
    </row>
    <row r="35" spans="1:70" ht="65.25" customHeight="1">
      <c r="A35" s="715" t="s">
        <v>127</v>
      </c>
      <c r="B35" s="672" t="s">
        <v>128</v>
      </c>
      <c r="C35" s="174"/>
      <c r="D35" s="103"/>
      <c r="E35" s="146"/>
      <c r="F35" s="633"/>
      <c r="G35" s="632"/>
      <c r="H35" s="289"/>
      <c r="I35" s="633"/>
      <c r="J35" s="632"/>
      <c r="K35" s="289"/>
      <c r="L35" s="633"/>
      <c r="M35" s="632"/>
      <c r="N35" s="289"/>
      <c r="O35" s="633"/>
      <c r="P35" s="632"/>
      <c r="Q35" s="289"/>
      <c r="R35" s="633">
        <v>3</v>
      </c>
      <c r="S35" s="632" t="s">
        <v>74</v>
      </c>
      <c r="T35" s="433"/>
      <c r="U35" s="720"/>
      <c r="V35" s="632"/>
      <c r="W35" s="433"/>
      <c r="X35" s="633"/>
      <c r="Y35" s="632"/>
      <c r="Z35" s="289"/>
      <c r="AA35" s="633">
        <v>5</v>
      </c>
      <c r="AB35" s="632" t="s">
        <v>74</v>
      </c>
      <c r="AC35" s="289"/>
      <c r="AD35" s="633"/>
      <c r="AE35" s="632"/>
      <c r="AF35" s="108"/>
      <c r="AG35" s="39">
        <v>5</v>
      </c>
      <c r="AH35" s="632" t="s">
        <v>74</v>
      </c>
      <c r="AI35" s="190"/>
      <c r="AJ35" s="703">
        <v>5</v>
      </c>
      <c r="AK35" s="632" t="s">
        <v>74</v>
      </c>
      <c r="AL35" s="289"/>
      <c r="AM35" s="633"/>
      <c r="AN35" s="632"/>
      <c r="AO35" s="289"/>
      <c r="AP35" s="633"/>
      <c r="AQ35" s="632"/>
      <c r="AR35" s="289"/>
      <c r="AS35" s="633">
        <v>1</v>
      </c>
      <c r="AT35" s="632" t="s">
        <v>73</v>
      </c>
      <c r="AU35" s="632"/>
      <c r="AV35" s="632">
        <v>3</v>
      </c>
      <c r="AW35" s="632" t="s">
        <v>74</v>
      </c>
      <c r="AX35" s="289"/>
      <c r="AY35" s="633"/>
      <c r="AZ35" s="632"/>
      <c r="BA35" s="289"/>
      <c r="BB35" s="633">
        <v>3</v>
      </c>
      <c r="BC35" s="632" t="s">
        <v>74</v>
      </c>
      <c r="BD35" s="289"/>
      <c r="BE35" s="633"/>
      <c r="BF35" s="632"/>
      <c r="BG35" s="289"/>
      <c r="BH35" s="633">
        <v>3</v>
      </c>
      <c r="BI35" s="632" t="s">
        <v>74</v>
      </c>
      <c r="BJ35" s="289"/>
      <c r="BK35" s="633"/>
      <c r="BL35" s="632"/>
      <c r="BM35" s="289"/>
      <c r="BN35" s="633">
        <v>3</v>
      </c>
      <c r="BO35" s="632" t="s">
        <v>74</v>
      </c>
      <c r="BP35" s="190"/>
      <c r="BQ35" s="233"/>
      <c r="BR35" s="68"/>
    </row>
    <row r="36" spans="1:70" ht="29.25" customHeight="1">
      <c r="A36" s="68"/>
      <c r="B36" s="442" t="s">
        <v>129</v>
      </c>
      <c r="C36" s="344"/>
      <c r="D36" s="344"/>
      <c r="E36" s="253"/>
      <c r="F36" s="136"/>
      <c r="G36" s="161"/>
      <c r="H36" s="265"/>
      <c r="I36" s="136"/>
      <c r="J36" s="161"/>
      <c r="K36" s="265"/>
      <c r="L36" s="136"/>
      <c r="M36" s="161"/>
      <c r="N36" s="265"/>
      <c r="O36" s="136"/>
      <c r="P36" s="161"/>
      <c r="Q36" s="265"/>
      <c r="R36" s="136"/>
      <c r="S36" s="161"/>
      <c r="T36" s="514"/>
      <c r="U36" s="533"/>
      <c r="V36" s="161"/>
      <c r="W36" s="514"/>
      <c r="X36" s="136"/>
      <c r="Y36" s="161"/>
      <c r="Z36" s="265"/>
      <c r="AA36" s="136"/>
      <c r="AB36" s="161"/>
      <c r="AC36" s="265"/>
      <c r="AD36" s="136"/>
      <c r="AE36" s="161"/>
      <c r="AF36" s="185"/>
      <c r="AG36" s="150"/>
      <c r="AH36" s="161"/>
      <c r="AI36" s="335"/>
      <c r="AJ36" s="150"/>
      <c r="AK36" s="161"/>
      <c r="AL36" s="265"/>
      <c r="AM36" s="136"/>
      <c r="AN36" s="161"/>
      <c r="AO36" s="265"/>
      <c r="AP36" s="136"/>
      <c r="AQ36" s="161"/>
      <c r="AR36" s="265"/>
      <c r="AS36" s="136"/>
      <c r="AT36" s="161"/>
      <c r="AU36" s="161"/>
      <c r="AV36" s="161"/>
      <c r="AW36" s="161"/>
      <c r="AX36" s="265"/>
      <c r="AY36" s="136"/>
      <c r="AZ36" s="161"/>
      <c r="BA36" s="265"/>
      <c r="BB36" s="136"/>
      <c r="BC36" s="161"/>
      <c r="BD36" s="265"/>
      <c r="BE36" s="136"/>
      <c r="BF36" s="161"/>
      <c r="BG36" s="265"/>
      <c r="BH36" s="136"/>
      <c r="BI36" s="161"/>
      <c r="BJ36" s="265"/>
      <c r="BK36" s="136"/>
      <c r="BL36" s="161"/>
      <c r="BM36" s="265"/>
      <c r="BN36" s="136"/>
      <c r="BO36" s="161"/>
      <c r="BP36" s="265"/>
      <c r="BQ36" s="502"/>
      <c r="BR36" s="68"/>
    </row>
    <row r="37" spans="1:70" ht="65.25" customHeight="1">
      <c r="A37" s="715" t="s">
        <v>130</v>
      </c>
      <c r="B37" s="672" t="s">
        <v>131</v>
      </c>
      <c r="C37" s="174"/>
      <c r="D37" s="103"/>
      <c r="E37" s="146"/>
      <c r="F37" s="633"/>
      <c r="G37" s="632"/>
      <c r="H37" s="289"/>
      <c r="I37" s="633"/>
      <c r="J37" s="632"/>
      <c r="K37" s="289"/>
      <c r="L37" s="633"/>
      <c r="M37" s="632"/>
      <c r="N37" s="289"/>
      <c r="O37" s="633"/>
      <c r="P37" s="632"/>
      <c r="Q37" s="289"/>
      <c r="R37" s="633"/>
      <c r="S37" s="632"/>
      <c r="T37" s="433"/>
      <c r="U37" s="720"/>
      <c r="V37" s="632"/>
      <c r="W37" s="433"/>
      <c r="X37" s="633"/>
      <c r="Y37" s="632"/>
      <c r="Z37" s="289"/>
      <c r="AA37" s="633">
        <v>4</v>
      </c>
      <c r="AB37" s="632" t="s">
        <v>74</v>
      </c>
      <c r="AC37" s="289"/>
      <c r="AD37" s="633"/>
      <c r="AE37" s="632"/>
      <c r="AF37" s="108"/>
      <c r="AG37" s="39">
        <v>5</v>
      </c>
      <c r="AH37" s="632" t="s">
        <v>74</v>
      </c>
      <c r="AI37" s="190"/>
      <c r="AJ37" s="703">
        <v>3</v>
      </c>
      <c r="AK37" s="632" t="s">
        <v>74</v>
      </c>
      <c r="AL37" s="289"/>
      <c r="AM37" s="633"/>
      <c r="AN37" s="632"/>
      <c r="AO37" s="289"/>
      <c r="AP37" s="633"/>
      <c r="AQ37" s="632"/>
      <c r="AR37" s="289"/>
      <c r="AS37" s="633">
        <v>1</v>
      </c>
      <c r="AT37" s="632" t="s">
        <v>74</v>
      </c>
      <c r="AU37" s="632"/>
      <c r="AV37" s="632">
        <v>3</v>
      </c>
      <c r="AW37" s="632" t="s">
        <v>74</v>
      </c>
      <c r="AX37" s="289"/>
      <c r="AY37" s="633"/>
      <c r="AZ37" s="632"/>
      <c r="BA37" s="289"/>
      <c r="BB37" s="633">
        <v>3</v>
      </c>
      <c r="BC37" s="632" t="s">
        <v>74</v>
      </c>
      <c r="BD37" s="289"/>
      <c r="BE37" s="633"/>
      <c r="BF37" s="632"/>
      <c r="BG37" s="289"/>
      <c r="BH37" s="633">
        <v>3</v>
      </c>
      <c r="BI37" s="632" t="s">
        <v>74</v>
      </c>
      <c r="BJ37" s="289"/>
      <c r="BK37" s="633"/>
      <c r="BL37" s="632"/>
      <c r="BM37" s="289"/>
      <c r="BN37" s="633">
        <v>5</v>
      </c>
      <c r="BO37" s="632" t="s">
        <v>74</v>
      </c>
      <c r="BP37" s="289"/>
      <c r="BQ37" s="502"/>
      <c r="BR37" s="68"/>
    </row>
    <row r="38" spans="1:70" ht="65.25" customHeight="1">
      <c r="A38" s="715" t="s">
        <v>132</v>
      </c>
      <c r="B38" s="672" t="s">
        <v>133</v>
      </c>
      <c r="C38" s="174"/>
      <c r="D38" s="103"/>
      <c r="E38" s="146"/>
      <c r="F38" s="633"/>
      <c r="G38" s="632"/>
      <c r="H38" s="289"/>
      <c r="I38" s="633"/>
      <c r="J38" s="632"/>
      <c r="K38" s="289"/>
      <c r="L38" s="633">
        <v>3</v>
      </c>
      <c r="M38" s="632" t="s">
        <v>74</v>
      </c>
      <c r="N38" s="289"/>
      <c r="O38" s="633"/>
      <c r="P38" s="632"/>
      <c r="Q38" s="289"/>
      <c r="R38" s="633"/>
      <c r="S38" s="632"/>
      <c r="T38" s="433"/>
      <c r="U38" s="720"/>
      <c r="V38" s="632"/>
      <c r="W38" s="433"/>
      <c r="X38" s="633"/>
      <c r="Y38" s="632"/>
      <c r="Z38" s="289"/>
      <c r="AA38" s="633">
        <v>4</v>
      </c>
      <c r="AB38" s="632" t="s">
        <v>74</v>
      </c>
      <c r="AC38" s="289"/>
      <c r="AD38" s="633"/>
      <c r="AE38" s="632"/>
      <c r="AF38" s="108"/>
      <c r="AG38" s="39">
        <v>5</v>
      </c>
      <c r="AH38" s="632" t="s">
        <v>74</v>
      </c>
      <c r="AI38" s="190"/>
      <c r="AJ38" s="703">
        <v>3</v>
      </c>
      <c r="AK38" s="632" t="s">
        <v>73</v>
      </c>
      <c r="AL38" s="289"/>
      <c r="AM38" s="633"/>
      <c r="AN38" s="632"/>
      <c r="AO38" s="289"/>
      <c r="AP38" s="633"/>
      <c r="AQ38" s="632"/>
      <c r="AR38" s="289"/>
      <c r="AS38" s="633">
        <v>1</v>
      </c>
      <c r="AT38" s="632" t="s">
        <v>73</v>
      </c>
      <c r="AU38" s="632"/>
      <c r="AV38" s="632">
        <v>2</v>
      </c>
      <c r="AW38" s="632" t="s">
        <v>74</v>
      </c>
      <c r="AX38" s="289"/>
      <c r="AY38" s="633"/>
      <c r="AZ38" s="632"/>
      <c r="BA38" s="289"/>
      <c r="BB38" s="633">
        <v>3</v>
      </c>
      <c r="BC38" s="632" t="s">
        <v>74</v>
      </c>
      <c r="BD38" s="289"/>
      <c r="BE38" s="633"/>
      <c r="BF38" s="632"/>
      <c r="BG38" s="289"/>
      <c r="BH38" s="633">
        <v>3</v>
      </c>
      <c r="BI38" s="632" t="s">
        <v>74</v>
      </c>
      <c r="BJ38" s="289"/>
      <c r="BK38" s="633"/>
      <c r="BL38" s="632"/>
      <c r="BM38" s="289"/>
      <c r="BN38" s="633">
        <v>3</v>
      </c>
      <c r="BO38" s="632" t="s">
        <v>74</v>
      </c>
      <c r="BP38" s="289"/>
      <c r="BQ38" s="502"/>
      <c r="BR38" s="68"/>
    </row>
    <row r="39" spans="1:70" ht="65.25" customHeight="1">
      <c r="A39" s="715" t="s">
        <v>134</v>
      </c>
      <c r="B39" s="672" t="s">
        <v>135</v>
      </c>
      <c r="C39" s="174"/>
      <c r="D39" s="103"/>
      <c r="E39" s="146"/>
      <c r="F39" s="633"/>
      <c r="G39" s="632"/>
      <c r="H39" s="289"/>
      <c r="I39" s="633"/>
      <c r="J39" s="632"/>
      <c r="K39" s="289"/>
      <c r="L39" s="633">
        <v>5</v>
      </c>
      <c r="M39" s="632" t="s">
        <v>73</v>
      </c>
      <c r="N39" s="289"/>
      <c r="O39" s="633"/>
      <c r="P39" s="632"/>
      <c r="Q39" s="289"/>
      <c r="R39" s="633">
        <v>3</v>
      </c>
      <c r="S39" s="632" t="s">
        <v>74</v>
      </c>
      <c r="T39" s="433"/>
      <c r="U39" s="720"/>
      <c r="V39" s="632"/>
      <c r="W39" s="433"/>
      <c r="X39" s="633"/>
      <c r="Y39" s="632"/>
      <c r="Z39" s="289"/>
      <c r="AA39" s="633">
        <v>3</v>
      </c>
      <c r="AB39" s="632" t="s">
        <v>73</v>
      </c>
      <c r="AC39" s="289"/>
      <c r="AD39" s="633"/>
      <c r="AE39" s="632"/>
      <c r="AF39" s="108"/>
      <c r="AG39" s="39">
        <v>5</v>
      </c>
      <c r="AH39" s="632" t="s">
        <v>74</v>
      </c>
      <c r="AI39" s="190"/>
      <c r="AJ39" s="703">
        <v>5</v>
      </c>
      <c r="AK39" s="632" t="s">
        <v>74</v>
      </c>
      <c r="AL39" s="289"/>
      <c r="AM39" s="633"/>
      <c r="AN39" s="632"/>
      <c r="AO39" s="289"/>
      <c r="AP39" s="633"/>
      <c r="AQ39" s="632"/>
      <c r="AR39" s="289"/>
      <c r="AS39" s="633">
        <v>1</v>
      </c>
      <c r="AT39" s="632" t="s">
        <v>73</v>
      </c>
      <c r="AU39" s="632"/>
      <c r="AV39" s="632">
        <v>2</v>
      </c>
      <c r="AW39" s="632" t="s">
        <v>73</v>
      </c>
      <c r="AX39" s="289"/>
      <c r="AY39" s="633"/>
      <c r="AZ39" s="632"/>
      <c r="BA39" s="289"/>
      <c r="BB39" s="633">
        <v>1</v>
      </c>
      <c r="BC39" s="632" t="s">
        <v>73</v>
      </c>
      <c r="BD39" s="289"/>
      <c r="BE39" s="633"/>
      <c r="BF39" s="632"/>
      <c r="BG39" s="289"/>
      <c r="BH39" s="633">
        <v>1</v>
      </c>
      <c r="BI39" s="632" t="s">
        <v>73</v>
      </c>
      <c r="BJ39" s="289"/>
      <c r="BK39" s="633"/>
      <c r="BL39" s="632"/>
      <c r="BM39" s="289"/>
      <c r="BN39" s="633">
        <v>1</v>
      </c>
      <c r="BO39" s="632" t="s">
        <v>73</v>
      </c>
      <c r="BP39" s="289"/>
      <c r="BQ39" s="502"/>
      <c r="BR39" s="68"/>
    </row>
    <row r="40" spans="1:70" ht="65.25" customHeight="1">
      <c r="A40" s="715" t="s">
        <v>136</v>
      </c>
      <c r="B40" s="672" t="s">
        <v>137</v>
      </c>
      <c r="C40" s="174"/>
      <c r="D40" s="103"/>
      <c r="E40" s="146"/>
      <c r="F40" s="633"/>
      <c r="G40" s="632"/>
      <c r="H40" s="289"/>
      <c r="I40" s="633"/>
      <c r="J40" s="632"/>
      <c r="K40" s="289"/>
      <c r="L40" s="633"/>
      <c r="M40" s="632"/>
      <c r="N40" s="289"/>
      <c r="O40" s="633"/>
      <c r="P40" s="632"/>
      <c r="Q40" s="289"/>
      <c r="R40" s="633">
        <v>2</v>
      </c>
      <c r="S40" s="632" t="s">
        <v>73</v>
      </c>
      <c r="T40" s="433"/>
      <c r="U40" s="720"/>
      <c r="V40" s="632"/>
      <c r="W40" s="433"/>
      <c r="X40" s="633"/>
      <c r="Y40" s="632"/>
      <c r="Z40" s="289"/>
      <c r="AA40" s="633"/>
      <c r="AB40" s="632"/>
      <c r="AC40" s="289"/>
      <c r="AD40" s="633"/>
      <c r="AE40" s="632"/>
      <c r="AF40" s="108"/>
      <c r="AG40" s="39">
        <v>4</v>
      </c>
      <c r="AH40" s="632" t="s">
        <v>74</v>
      </c>
      <c r="AI40" s="190"/>
      <c r="AJ40" s="703">
        <v>3</v>
      </c>
      <c r="AK40" s="632" t="s">
        <v>73</v>
      </c>
      <c r="AL40" s="289"/>
      <c r="AM40" s="633"/>
      <c r="AN40" s="632"/>
      <c r="AO40" s="289"/>
      <c r="AP40" s="633"/>
      <c r="AQ40" s="632"/>
      <c r="AR40" s="289"/>
      <c r="AS40" s="633"/>
      <c r="AT40" s="632"/>
      <c r="AU40" s="632"/>
      <c r="AV40" s="632">
        <v>3</v>
      </c>
      <c r="AW40" s="632" t="s">
        <v>74</v>
      </c>
      <c r="AX40" s="289"/>
      <c r="AY40" s="633"/>
      <c r="AZ40" s="632"/>
      <c r="BA40" s="289"/>
      <c r="BB40" s="633">
        <v>1</v>
      </c>
      <c r="BC40" s="632" t="s">
        <v>73</v>
      </c>
      <c r="BD40" s="289"/>
      <c r="BE40" s="633"/>
      <c r="BF40" s="632"/>
      <c r="BG40" s="289"/>
      <c r="BH40" s="633">
        <v>3</v>
      </c>
      <c r="BI40" s="632" t="s">
        <v>74</v>
      </c>
      <c r="BJ40" s="289"/>
      <c r="BK40" s="633"/>
      <c r="BL40" s="632"/>
      <c r="BM40" s="289"/>
      <c r="BN40" s="633"/>
      <c r="BO40" s="632"/>
      <c r="BP40" s="289"/>
      <c r="BQ40" s="502"/>
      <c r="BR40" s="68"/>
    </row>
    <row r="41" spans="1:70" ht="65.25" customHeight="1">
      <c r="A41" s="715" t="s">
        <v>138</v>
      </c>
      <c r="B41" s="672" t="s">
        <v>139</v>
      </c>
      <c r="C41" s="174"/>
      <c r="D41" s="103"/>
      <c r="E41" s="146"/>
      <c r="F41" s="633"/>
      <c r="G41" s="632"/>
      <c r="H41" s="289"/>
      <c r="I41" s="633"/>
      <c r="J41" s="632"/>
      <c r="K41" s="289"/>
      <c r="L41" s="633"/>
      <c r="M41" s="632"/>
      <c r="N41" s="289"/>
      <c r="O41" s="633"/>
      <c r="P41" s="632"/>
      <c r="Q41" s="289"/>
      <c r="R41" s="633">
        <v>3</v>
      </c>
      <c r="S41" s="632" t="s">
        <v>73</v>
      </c>
      <c r="T41" s="433"/>
      <c r="U41" s="720"/>
      <c r="V41" s="632"/>
      <c r="W41" s="433"/>
      <c r="X41" s="633"/>
      <c r="Y41" s="632"/>
      <c r="Z41" s="289"/>
      <c r="AA41" s="633">
        <v>2</v>
      </c>
      <c r="AB41" s="632" t="s">
        <v>73</v>
      </c>
      <c r="AC41" s="289"/>
      <c r="AD41" s="633"/>
      <c r="AE41" s="632"/>
      <c r="AF41" s="108"/>
      <c r="AG41" s="39">
        <v>5</v>
      </c>
      <c r="AH41" s="632" t="s">
        <v>74</v>
      </c>
      <c r="AI41" s="190"/>
      <c r="AJ41" s="703"/>
      <c r="AK41" s="632"/>
      <c r="AL41" s="289"/>
      <c r="AM41" s="633"/>
      <c r="AN41" s="632"/>
      <c r="AO41" s="289"/>
      <c r="AP41" s="633"/>
      <c r="AQ41" s="632"/>
      <c r="AR41" s="289"/>
      <c r="AS41" s="633"/>
      <c r="AT41" s="632"/>
      <c r="AU41" s="632"/>
      <c r="AV41" s="632">
        <v>3</v>
      </c>
      <c r="AW41" s="632" t="s">
        <v>74</v>
      </c>
      <c r="AX41" s="289"/>
      <c r="AY41" s="633"/>
      <c r="AZ41" s="632"/>
      <c r="BA41" s="289"/>
      <c r="BB41" s="633"/>
      <c r="BC41" s="632"/>
      <c r="BD41" s="289"/>
      <c r="BE41" s="633">
        <v>1</v>
      </c>
      <c r="BF41" s="632" t="s">
        <v>73</v>
      </c>
      <c r="BG41" s="289"/>
      <c r="BH41" s="633"/>
      <c r="BI41" s="632"/>
      <c r="BJ41" s="289"/>
      <c r="BK41" s="633"/>
      <c r="BL41" s="632"/>
      <c r="BM41" s="289"/>
      <c r="BN41" s="633"/>
      <c r="BO41" s="632"/>
      <c r="BP41" s="289"/>
      <c r="BQ41" s="502"/>
      <c r="BR41" s="68"/>
    </row>
    <row r="42" spans="1:70" ht="29.25" customHeight="1">
      <c r="A42" s="68"/>
      <c r="B42" s="442" t="s">
        <v>140</v>
      </c>
      <c r="C42" s="344"/>
      <c r="D42" s="344"/>
      <c r="E42" s="253"/>
      <c r="F42" s="136"/>
      <c r="G42" s="161"/>
      <c r="H42" s="265"/>
      <c r="I42" s="136"/>
      <c r="J42" s="161"/>
      <c r="K42" s="265"/>
      <c r="L42" s="136"/>
      <c r="M42" s="161"/>
      <c r="N42" s="265"/>
      <c r="O42" s="136"/>
      <c r="P42" s="161"/>
      <c r="Q42" s="265"/>
      <c r="R42" s="136"/>
      <c r="S42" s="161"/>
      <c r="T42" s="514"/>
      <c r="U42" s="533"/>
      <c r="V42" s="161"/>
      <c r="W42" s="514"/>
      <c r="X42" s="136"/>
      <c r="Y42" s="161"/>
      <c r="Z42" s="265"/>
      <c r="AA42" s="136"/>
      <c r="AB42" s="161"/>
      <c r="AC42" s="265"/>
      <c r="AD42" s="136"/>
      <c r="AE42" s="161"/>
      <c r="AF42" s="185"/>
      <c r="AG42" s="150"/>
      <c r="AH42" s="161"/>
      <c r="AI42" s="335"/>
      <c r="AJ42" s="150"/>
      <c r="AK42" s="161"/>
      <c r="AL42" s="265"/>
      <c r="AM42" s="136"/>
      <c r="AN42" s="161"/>
      <c r="AO42" s="265"/>
      <c r="AP42" s="136"/>
      <c r="AQ42" s="161"/>
      <c r="AR42" s="265"/>
      <c r="AS42" s="136"/>
      <c r="AT42" s="161"/>
      <c r="AU42" s="161"/>
      <c r="AV42" s="161"/>
      <c r="AW42" s="161"/>
      <c r="AX42" s="265"/>
      <c r="AY42" s="136"/>
      <c r="AZ42" s="161"/>
      <c r="BA42" s="265"/>
      <c r="BB42" s="136"/>
      <c r="BC42" s="161"/>
      <c r="BD42" s="265"/>
      <c r="BE42" s="136"/>
      <c r="BF42" s="161"/>
      <c r="BG42" s="265"/>
      <c r="BH42" s="136"/>
      <c r="BI42" s="161"/>
      <c r="BJ42" s="265"/>
      <c r="BK42" s="136"/>
      <c r="BL42" s="161"/>
      <c r="BM42" s="265"/>
      <c r="BN42" s="136"/>
      <c r="BO42" s="161"/>
      <c r="BP42" s="265"/>
      <c r="BQ42" s="502"/>
      <c r="BR42" s="68"/>
    </row>
    <row r="43" spans="1:70" ht="65.25" customHeight="1">
      <c r="A43" s="715" t="s">
        <v>141</v>
      </c>
      <c r="B43" s="672" t="s">
        <v>142</v>
      </c>
      <c r="C43" s="174"/>
      <c r="D43" s="103"/>
      <c r="E43" s="146"/>
      <c r="F43" s="633"/>
      <c r="G43" s="632"/>
      <c r="H43" s="289"/>
      <c r="I43" s="633">
        <v>2</v>
      </c>
      <c r="J43" s="632" t="s">
        <v>73</v>
      </c>
      <c r="K43" s="289"/>
      <c r="L43" s="633">
        <v>3</v>
      </c>
      <c r="M43" s="632" t="s">
        <v>73</v>
      </c>
      <c r="N43" s="289"/>
      <c r="O43" s="633">
        <v>3</v>
      </c>
      <c r="P43" s="632" t="s">
        <v>73</v>
      </c>
      <c r="Q43" s="289"/>
      <c r="R43" s="633">
        <v>4</v>
      </c>
      <c r="S43" s="632" t="s">
        <v>74</v>
      </c>
      <c r="T43" s="433"/>
      <c r="U43" s="720"/>
      <c r="V43" s="632"/>
      <c r="W43" s="433"/>
      <c r="X43" s="633"/>
      <c r="Y43" s="632"/>
      <c r="Z43" s="289"/>
      <c r="AA43" s="633">
        <v>2</v>
      </c>
      <c r="AB43" s="632" t="s">
        <v>73</v>
      </c>
      <c r="AC43" s="289"/>
      <c r="AD43" s="633">
        <v>2</v>
      </c>
      <c r="AE43" s="632" t="s">
        <v>73</v>
      </c>
      <c r="AF43" s="108"/>
      <c r="AG43" s="39">
        <v>5</v>
      </c>
      <c r="AH43" s="632" t="s">
        <v>74</v>
      </c>
      <c r="AI43" s="190"/>
      <c r="AJ43" s="703">
        <v>5</v>
      </c>
      <c r="AK43" s="632" t="s">
        <v>74</v>
      </c>
      <c r="AL43" s="289"/>
      <c r="AM43" s="633">
        <v>1</v>
      </c>
      <c r="AN43" s="632" t="s">
        <v>73</v>
      </c>
      <c r="AO43" s="289"/>
      <c r="AP43" s="633"/>
      <c r="AQ43" s="632"/>
      <c r="AR43" s="289"/>
      <c r="AS43" s="633">
        <v>1</v>
      </c>
      <c r="AT43" s="632" t="s">
        <v>73</v>
      </c>
      <c r="AU43" s="632"/>
      <c r="AV43" s="632">
        <v>1</v>
      </c>
      <c r="AW43" s="632" t="s">
        <v>73</v>
      </c>
      <c r="AX43" s="289"/>
      <c r="AY43" s="633"/>
      <c r="AZ43" s="632"/>
      <c r="BA43" s="289"/>
      <c r="BB43" s="633">
        <v>4</v>
      </c>
      <c r="BC43" s="632" t="s">
        <v>74</v>
      </c>
      <c r="BD43" s="289"/>
      <c r="BE43" s="633"/>
      <c r="BF43" s="632"/>
      <c r="BG43" s="289"/>
      <c r="BH43" s="633"/>
      <c r="BI43" s="632"/>
      <c r="BJ43" s="289"/>
      <c r="BK43" s="633">
        <v>3</v>
      </c>
      <c r="BL43" s="632" t="s">
        <v>73</v>
      </c>
      <c r="BM43" s="289"/>
      <c r="BN43" s="633">
        <v>3</v>
      </c>
      <c r="BO43" s="632" t="s">
        <v>73</v>
      </c>
      <c r="BP43" s="289"/>
      <c r="BQ43" s="502"/>
      <c r="BR43" s="68"/>
    </row>
    <row r="44" spans="1:70" ht="65.25" customHeight="1">
      <c r="A44" s="715" t="s">
        <v>143</v>
      </c>
      <c r="B44" s="672" t="s">
        <v>144</v>
      </c>
      <c r="C44" s="174"/>
      <c r="D44" s="103"/>
      <c r="E44" s="146"/>
      <c r="F44" s="633"/>
      <c r="G44" s="632"/>
      <c r="H44" s="289"/>
      <c r="I44" s="633">
        <v>1</v>
      </c>
      <c r="J44" s="632" t="s">
        <v>73</v>
      </c>
      <c r="K44" s="289"/>
      <c r="L44" s="633">
        <v>3</v>
      </c>
      <c r="M44" s="632" t="s">
        <v>73</v>
      </c>
      <c r="N44" s="289"/>
      <c r="O44" s="633">
        <v>4</v>
      </c>
      <c r="P44" s="632" t="s">
        <v>73</v>
      </c>
      <c r="Q44" s="289"/>
      <c r="R44" s="633">
        <v>2</v>
      </c>
      <c r="S44" s="632" t="s">
        <v>73</v>
      </c>
      <c r="T44" s="433"/>
      <c r="U44" s="720"/>
      <c r="V44" s="632"/>
      <c r="W44" s="433"/>
      <c r="X44" s="633">
        <v>3</v>
      </c>
      <c r="Y44" s="632" t="s">
        <v>73</v>
      </c>
      <c r="Z44" s="289"/>
      <c r="AA44" s="633">
        <v>2</v>
      </c>
      <c r="AB44" s="632" t="s">
        <v>73</v>
      </c>
      <c r="AC44" s="289"/>
      <c r="AD44" s="633">
        <v>4</v>
      </c>
      <c r="AE44" s="632" t="s">
        <v>73</v>
      </c>
      <c r="AF44" s="108"/>
      <c r="AG44" s="39">
        <v>5</v>
      </c>
      <c r="AH44" s="632" t="s">
        <v>74</v>
      </c>
      <c r="AI44" s="190"/>
      <c r="AJ44" s="703"/>
      <c r="AK44" s="632"/>
      <c r="AL44" s="289"/>
      <c r="AM44" s="633">
        <v>1</v>
      </c>
      <c r="AN44" s="632" t="s">
        <v>73</v>
      </c>
      <c r="AO44" s="289"/>
      <c r="AP44" s="633"/>
      <c r="AQ44" s="632"/>
      <c r="AR44" s="289"/>
      <c r="AS44" s="633">
        <v>1</v>
      </c>
      <c r="AT44" s="632" t="s">
        <v>73</v>
      </c>
      <c r="AU44" s="632"/>
      <c r="AV44" s="632">
        <v>3</v>
      </c>
      <c r="AW44" s="632" t="s">
        <v>74</v>
      </c>
      <c r="AX44" s="289"/>
      <c r="AY44" s="633">
        <v>3</v>
      </c>
      <c r="AZ44" s="632" t="s">
        <v>74</v>
      </c>
      <c r="BA44" s="289"/>
      <c r="BB44" s="633">
        <v>5</v>
      </c>
      <c r="BC44" s="632" t="s">
        <v>74</v>
      </c>
      <c r="BD44" s="289"/>
      <c r="BE44" s="633"/>
      <c r="BF44" s="632"/>
      <c r="BG44" s="289"/>
      <c r="BH44" s="633">
        <v>1</v>
      </c>
      <c r="BI44" s="632" t="s">
        <v>73</v>
      </c>
      <c r="BJ44" s="289"/>
      <c r="BK44" s="633">
        <v>1</v>
      </c>
      <c r="BL44" s="632" t="s">
        <v>73</v>
      </c>
      <c r="BM44" s="289"/>
      <c r="BN44" s="633">
        <v>3</v>
      </c>
      <c r="BO44" s="632" t="s">
        <v>73</v>
      </c>
      <c r="BP44" s="289"/>
      <c r="BQ44" s="502"/>
      <c r="BR44" s="68"/>
    </row>
    <row r="45" spans="1:70" ht="65.25" customHeight="1">
      <c r="A45" s="715" t="s">
        <v>145</v>
      </c>
      <c r="B45" s="672" t="s">
        <v>146</v>
      </c>
      <c r="C45" s="174"/>
      <c r="D45" s="103"/>
      <c r="E45" s="146"/>
      <c r="F45" s="633"/>
      <c r="G45" s="632"/>
      <c r="H45" s="289"/>
      <c r="I45" s="633"/>
      <c r="J45" s="632"/>
      <c r="K45" s="289"/>
      <c r="L45" s="633">
        <v>3</v>
      </c>
      <c r="M45" s="632" t="s">
        <v>74</v>
      </c>
      <c r="N45" s="289"/>
      <c r="O45" s="633"/>
      <c r="P45" s="632"/>
      <c r="Q45" s="289"/>
      <c r="R45" s="633">
        <v>2</v>
      </c>
      <c r="S45" s="632" t="s">
        <v>73</v>
      </c>
      <c r="T45" s="433"/>
      <c r="U45" s="720"/>
      <c r="V45" s="632"/>
      <c r="W45" s="433"/>
      <c r="X45" s="633">
        <v>4</v>
      </c>
      <c r="Y45" s="632" t="s">
        <v>74</v>
      </c>
      <c r="Z45" s="289"/>
      <c r="AA45" s="633">
        <v>3</v>
      </c>
      <c r="AB45" s="632" t="s">
        <v>74</v>
      </c>
      <c r="AC45" s="289"/>
      <c r="AD45" s="633"/>
      <c r="AE45" s="632"/>
      <c r="AF45" s="108"/>
      <c r="AG45" s="39">
        <v>5</v>
      </c>
      <c r="AH45" s="632" t="s">
        <v>74</v>
      </c>
      <c r="AI45" s="190"/>
      <c r="AJ45" s="703">
        <v>3</v>
      </c>
      <c r="AK45" s="632" t="s">
        <v>73</v>
      </c>
      <c r="AL45" s="289"/>
      <c r="AM45" s="633">
        <v>1</v>
      </c>
      <c r="AN45" s="632" t="s">
        <v>73</v>
      </c>
      <c r="AO45" s="289"/>
      <c r="AP45" s="633"/>
      <c r="AQ45" s="632"/>
      <c r="AR45" s="289"/>
      <c r="AS45" s="633">
        <v>1</v>
      </c>
      <c r="AT45" s="632" t="s">
        <v>73</v>
      </c>
      <c r="AU45" s="632"/>
      <c r="AV45" s="632">
        <v>3</v>
      </c>
      <c r="AW45" s="632" t="s">
        <v>73</v>
      </c>
      <c r="AX45" s="289"/>
      <c r="AY45" s="633"/>
      <c r="AZ45" s="632"/>
      <c r="BA45" s="289"/>
      <c r="BB45" s="633">
        <v>4</v>
      </c>
      <c r="BC45" s="632" t="s">
        <v>73</v>
      </c>
      <c r="BD45" s="289"/>
      <c r="BE45" s="633"/>
      <c r="BF45" s="632"/>
      <c r="BG45" s="289"/>
      <c r="BH45" s="633">
        <v>1</v>
      </c>
      <c r="BI45" s="632" t="s">
        <v>73</v>
      </c>
      <c r="BJ45" s="289"/>
      <c r="BK45" s="633">
        <v>1</v>
      </c>
      <c r="BL45" s="632" t="s">
        <v>73</v>
      </c>
      <c r="BM45" s="289"/>
      <c r="BN45" s="633">
        <v>3</v>
      </c>
      <c r="BO45" s="632" t="s">
        <v>73</v>
      </c>
      <c r="BP45" s="289"/>
      <c r="BQ45" s="502"/>
      <c r="BR45" s="68"/>
    </row>
    <row r="46" spans="1:70" ht="65.25" customHeight="1">
      <c r="A46" s="715" t="s">
        <v>147</v>
      </c>
      <c r="B46" s="672" t="s">
        <v>148</v>
      </c>
      <c r="C46" s="174"/>
      <c r="D46" s="103"/>
      <c r="E46" s="146"/>
      <c r="F46" s="633"/>
      <c r="G46" s="632"/>
      <c r="H46" s="289"/>
      <c r="I46" s="633"/>
      <c r="J46" s="632"/>
      <c r="K46" s="289"/>
      <c r="L46" s="633"/>
      <c r="M46" s="632"/>
      <c r="N46" s="289"/>
      <c r="O46" s="633">
        <v>3</v>
      </c>
      <c r="P46" s="632" t="s">
        <v>73</v>
      </c>
      <c r="Q46" s="289"/>
      <c r="R46" s="633">
        <v>2</v>
      </c>
      <c r="S46" s="632" t="s">
        <v>73</v>
      </c>
      <c r="T46" s="433"/>
      <c r="U46" s="720"/>
      <c r="V46" s="632"/>
      <c r="W46" s="433"/>
      <c r="X46" s="633"/>
      <c r="Y46" s="632"/>
      <c r="Z46" s="289"/>
      <c r="AA46" s="633">
        <v>3</v>
      </c>
      <c r="AB46" s="632" t="s">
        <v>74</v>
      </c>
      <c r="AC46" s="289"/>
      <c r="AD46" s="633"/>
      <c r="AE46" s="632"/>
      <c r="AF46" s="108"/>
      <c r="AG46" s="39">
        <v>5</v>
      </c>
      <c r="AH46" s="632" t="s">
        <v>74</v>
      </c>
      <c r="AI46" s="190"/>
      <c r="AJ46" s="703">
        <v>3</v>
      </c>
      <c r="AK46" s="632" t="s">
        <v>73</v>
      </c>
      <c r="AL46" s="289"/>
      <c r="AM46" s="633"/>
      <c r="AN46" s="632"/>
      <c r="AO46" s="289"/>
      <c r="AP46" s="633"/>
      <c r="AQ46" s="632"/>
      <c r="AR46" s="289"/>
      <c r="AS46" s="633">
        <v>1</v>
      </c>
      <c r="AT46" s="632" t="s">
        <v>73</v>
      </c>
      <c r="AU46" s="632"/>
      <c r="AV46" s="632">
        <v>1</v>
      </c>
      <c r="AW46" s="632" t="s">
        <v>73</v>
      </c>
      <c r="AX46" s="289"/>
      <c r="AY46" s="633"/>
      <c r="AZ46" s="632"/>
      <c r="BA46" s="289"/>
      <c r="BB46" s="633">
        <v>4</v>
      </c>
      <c r="BC46" s="632" t="s">
        <v>73</v>
      </c>
      <c r="BD46" s="289"/>
      <c r="BE46" s="633"/>
      <c r="BF46" s="632"/>
      <c r="BG46" s="289"/>
      <c r="BH46" s="633">
        <v>1</v>
      </c>
      <c r="BI46" s="632" t="s">
        <v>73</v>
      </c>
      <c r="BJ46" s="289"/>
      <c r="BK46" s="633"/>
      <c r="BL46" s="632"/>
      <c r="BM46" s="289"/>
      <c r="BN46" s="633">
        <v>3</v>
      </c>
      <c r="BO46" s="632" t="s">
        <v>73</v>
      </c>
      <c r="BP46" s="289"/>
      <c r="BQ46" s="502"/>
      <c r="BR46" s="68"/>
    </row>
    <row r="47" spans="1:70" ht="17.25" customHeight="1">
      <c r="A47" s="68"/>
      <c r="B47" s="450" t="s">
        <v>149</v>
      </c>
      <c r="C47" s="340"/>
      <c r="D47" s="47"/>
      <c r="E47" s="384"/>
      <c r="F47" s="79"/>
      <c r="G47" s="2"/>
      <c r="H47" s="110"/>
      <c r="I47" s="79"/>
      <c r="J47" s="2"/>
      <c r="K47" s="110"/>
      <c r="L47" s="79"/>
      <c r="M47" s="2"/>
      <c r="N47" s="110"/>
      <c r="O47" s="79"/>
      <c r="P47" s="2"/>
      <c r="Q47" s="110"/>
      <c r="R47" s="79"/>
      <c r="S47" s="2"/>
      <c r="T47" s="556"/>
      <c r="U47" s="386"/>
      <c r="V47" s="2"/>
      <c r="W47" s="556"/>
      <c r="X47" s="79"/>
      <c r="Y47" s="2"/>
      <c r="Z47" s="110"/>
      <c r="AA47" s="79"/>
      <c r="AB47" s="2"/>
      <c r="AC47" s="110"/>
      <c r="AD47" s="79"/>
      <c r="AE47" s="2"/>
      <c r="AF47" s="122"/>
      <c r="AG47" s="682"/>
      <c r="AH47" s="2"/>
      <c r="AI47" s="220"/>
      <c r="AJ47" s="682"/>
      <c r="AK47" s="2"/>
      <c r="AL47" s="110"/>
      <c r="AM47" s="79"/>
      <c r="AN47" s="2"/>
      <c r="AO47" s="110"/>
      <c r="AP47" s="79"/>
      <c r="AQ47" s="2"/>
      <c r="AR47" s="110"/>
      <c r="AS47" s="79"/>
      <c r="AT47" s="2"/>
      <c r="AU47" s="2"/>
      <c r="AV47" s="2"/>
      <c r="AW47" s="2"/>
      <c r="AX47" s="110"/>
      <c r="AY47" s="79"/>
      <c r="AZ47" s="2"/>
      <c r="BA47" s="110"/>
      <c r="BB47" s="79"/>
      <c r="BC47" s="2"/>
      <c r="BD47" s="110"/>
      <c r="BE47" s="79"/>
      <c r="BF47" s="2"/>
      <c r="BG47" s="110"/>
      <c r="BH47" s="79"/>
      <c r="BI47" s="2"/>
      <c r="BJ47" s="110"/>
      <c r="BK47" s="79"/>
      <c r="BL47" s="2"/>
      <c r="BM47" s="110"/>
      <c r="BN47" s="79"/>
      <c r="BO47" s="2"/>
      <c r="BP47" s="110"/>
      <c r="BQ47" s="502"/>
      <c r="BR47" s="68"/>
    </row>
    <row r="48" spans="1:70" ht="29.25" customHeight="1">
      <c r="A48" s="68"/>
      <c r="B48" s="664" t="s">
        <v>150</v>
      </c>
      <c r="C48" s="235"/>
      <c r="D48" s="392"/>
      <c r="E48" s="675"/>
      <c r="F48" s="365"/>
      <c r="G48" s="643"/>
      <c r="H48" s="454"/>
      <c r="I48" s="365"/>
      <c r="J48" s="643"/>
      <c r="K48" s="454"/>
      <c r="L48" s="365"/>
      <c r="M48" s="643"/>
      <c r="N48" s="454"/>
      <c r="O48" s="365"/>
      <c r="P48" s="643"/>
      <c r="Q48" s="454"/>
      <c r="R48" s="365"/>
      <c r="S48" s="643"/>
      <c r="T48" s="358"/>
      <c r="U48" s="181"/>
      <c r="V48" s="643"/>
      <c r="W48" s="358"/>
      <c r="X48" s="365"/>
      <c r="Y48" s="643"/>
      <c r="Z48" s="454"/>
      <c r="AA48" s="365"/>
      <c r="AB48" s="643"/>
      <c r="AC48" s="454"/>
      <c r="AD48" s="365"/>
      <c r="AE48" s="643"/>
      <c r="AF48" s="512"/>
      <c r="AG48" s="49"/>
      <c r="AH48" s="643"/>
      <c r="AI48" s="526"/>
      <c r="AJ48" s="49"/>
      <c r="AK48" s="643"/>
      <c r="AL48" s="454"/>
      <c r="AM48" s="365"/>
      <c r="AN48" s="643"/>
      <c r="AO48" s="454"/>
      <c r="AP48" s="365"/>
      <c r="AQ48" s="643"/>
      <c r="AR48" s="454"/>
      <c r="AS48" s="365"/>
      <c r="AT48" s="643"/>
      <c r="AU48" s="643"/>
      <c r="AV48" s="643"/>
      <c r="AW48" s="643"/>
      <c r="AX48" s="454"/>
      <c r="AY48" s="365"/>
      <c r="AZ48" s="643"/>
      <c r="BA48" s="454"/>
      <c r="BB48" s="365"/>
      <c r="BC48" s="643"/>
      <c r="BD48" s="454"/>
      <c r="BE48" s="365"/>
      <c r="BF48" s="643"/>
      <c r="BG48" s="454"/>
      <c r="BH48" s="365"/>
      <c r="BI48" s="643"/>
      <c r="BJ48" s="454"/>
      <c r="BK48" s="365"/>
      <c r="BL48" s="643"/>
      <c r="BM48" s="454"/>
      <c r="BN48" s="365"/>
      <c r="BO48" s="643"/>
      <c r="BP48" s="454"/>
      <c r="BQ48" s="502"/>
      <c r="BR48" s="68"/>
    </row>
    <row r="49" spans="1:70" ht="65.25" customHeight="1">
      <c r="A49" s="715" t="s">
        <v>151</v>
      </c>
      <c r="B49" s="96" t="s">
        <v>152</v>
      </c>
      <c r="C49" s="174">
        <v>4</v>
      </c>
      <c r="D49" s="103" t="s">
        <v>74</v>
      </c>
      <c r="E49" s="146"/>
      <c r="F49" s="633">
        <v>4</v>
      </c>
      <c r="G49" s="632" t="s">
        <v>74</v>
      </c>
      <c r="H49" s="289"/>
      <c r="I49" s="633">
        <v>4</v>
      </c>
      <c r="J49" s="632" t="s">
        <v>74</v>
      </c>
      <c r="K49" s="289"/>
      <c r="L49" s="633">
        <v>5</v>
      </c>
      <c r="M49" s="632" t="s">
        <v>74</v>
      </c>
      <c r="N49" s="289"/>
      <c r="O49" s="633">
        <v>5</v>
      </c>
      <c r="P49" s="632" t="s">
        <v>74</v>
      </c>
      <c r="Q49" s="289"/>
      <c r="R49" s="633">
        <v>2</v>
      </c>
      <c r="S49" s="632" t="s">
        <v>73</v>
      </c>
      <c r="T49" s="433"/>
      <c r="U49" s="720">
        <v>5</v>
      </c>
      <c r="V49" s="632" t="s">
        <v>74</v>
      </c>
      <c r="W49" s="433"/>
      <c r="X49" s="633">
        <v>5</v>
      </c>
      <c r="Y49" s="632" t="s">
        <v>74</v>
      </c>
      <c r="Z49" s="289"/>
      <c r="AA49" s="633">
        <v>4</v>
      </c>
      <c r="AB49" s="632" t="s">
        <v>74</v>
      </c>
      <c r="AC49" s="289"/>
      <c r="AD49" s="633">
        <v>5</v>
      </c>
      <c r="AE49" s="632" t="s">
        <v>74</v>
      </c>
      <c r="AF49" s="108"/>
      <c r="AG49" s="39">
        <v>5</v>
      </c>
      <c r="AH49" s="632" t="s">
        <v>74</v>
      </c>
      <c r="AI49" s="190"/>
      <c r="AJ49" s="703">
        <v>5</v>
      </c>
      <c r="AK49" s="632" t="s">
        <v>73</v>
      </c>
      <c r="AL49" s="289"/>
      <c r="AM49" s="633">
        <v>3</v>
      </c>
      <c r="AN49" s="632" t="s">
        <v>73</v>
      </c>
      <c r="AO49" s="289"/>
      <c r="AP49" s="633"/>
      <c r="AQ49" s="632"/>
      <c r="AR49" s="289"/>
      <c r="AS49" s="633">
        <v>3</v>
      </c>
      <c r="AT49" s="632" t="s">
        <v>73</v>
      </c>
      <c r="AU49" s="632"/>
      <c r="AV49" s="632">
        <v>3</v>
      </c>
      <c r="AW49" s="632" t="s">
        <v>74</v>
      </c>
      <c r="AX49" s="289"/>
      <c r="AY49" s="633">
        <v>3</v>
      </c>
      <c r="AZ49" s="632" t="s">
        <v>74</v>
      </c>
      <c r="BA49" s="289"/>
      <c r="BB49" s="633">
        <v>2</v>
      </c>
      <c r="BC49" s="632" t="s">
        <v>73</v>
      </c>
      <c r="BD49" s="289"/>
      <c r="BE49" s="633"/>
      <c r="BF49" s="632"/>
      <c r="BG49" s="289"/>
      <c r="BH49" s="633"/>
      <c r="BI49" s="632"/>
      <c r="BJ49" s="289"/>
      <c r="BK49" s="633">
        <v>5</v>
      </c>
      <c r="BL49" s="632" t="s">
        <v>74</v>
      </c>
      <c r="BM49" s="289"/>
      <c r="BN49" s="633">
        <v>5</v>
      </c>
      <c r="BO49" s="632" t="s">
        <v>74</v>
      </c>
      <c r="BP49" s="289"/>
      <c r="BQ49" s="502"/>
      <c r="BR49" s="68"/>
    </row>
    <row r="50" spans="1:70" ht="65.25" customHeight="1">
      <c r="A50" s="715" t="s">
        <v>153</v>
      </c>
      <c r="B50" s="96" t="s">
        <v>154</v>
      </c>
      <c r="C50" s="174">
        <v>1</v>
      </c>
      <c r="D50" s="103" t="s">
        <v>73</v>
      </c>
      <c r="E50" s="146"/>
      <c r="F50" s="633"/>
      <c r="G50" s="632"/>
      <c r="H50" s="289"/>
      <c r="I50" s="633">
        <v>3</v>
      </c>
      <c r="J50" s="632" t="s">
        <v>73</v>
      </c>
      <c r="K50" s="289"/>
      <c r="L50" s="633">
        <v>5</v>
      </c>
      <c r="M50" s="632" t="s">
        <v>73</v>
      </c>
      <c r="N50" s="289"/>
      <c r="O50" s="633"/>
      <c r="P50" s="632"/>
      <c r="Q50" s="289"/>
      <c r="R50" s="633">
        <v>1</v>
      </c>
      <c r="S50" s="632" t="s">
        <v>73</v>
      </c>
      <c r="T50" s="433"/>
      <c r="U50" s="720"/>
      <c r="V50" s="632"/>
      <c r="W50" s="433"/>
      <c r="X50" s="633">
        <v>5</v>
      </c>
      <c r="Y50" s="632" t="s">
        <v>74</v>
      </c>
      <c r="Z50" s="289"/>
      <c r="AA50" s="633"/>
      <c r="AB50" s="632"/>
      <c r="AC50" s="289"/>
      <c r="AD50" s="633">
        <v>2</v>
      </c>
      <c r="AE50" s="632" t="s">
        <v>73</v>
      </c>
      <c r="AF50" s="108"/>
      <c r="AG50" s="39">
        <v>5</v>
      </c>
      <c r="AH50" s="632" t="s">
        <v>74</v>
      </c>
      <c r="AI50" s="190"/>
      <c r="AJ50" s="703">
        <v>3</v>
      </c>
      <c r="AK50" s="632" t="s">
        <v>73</v>
      </c>
      <c r="AL50" s="289"/>
      <c r="AM50" s="633">
        <v>3</v>
      </c>
      <c r="AN50" s="632" t="s">
        <v>73</v>
      </c>
      <c r="AO50" s="289"/>
      <c r="AP50" s="633"/>
      <c r="AQ50" s="632"/>
      <c r="AR50" s="289"/>
      <c r="AS50" s="633">
        <v>3</v>
      </c>
      <c r="AT50" s="632" t="s">
        <v>73</v>
      </c>
      <c r="AU50" s="632"/>
      <c r="AV50" s="632">
        <v>3</v>
      </c>
      <c r="AW50" s="632" t="s">
        <v>74</v>
      </c>
      <c r="AX50" s="289"/>
      <c r="AY50" s="633"/>
      <c r="AZ50" s="632"/>
      <c r="BA50" s="289"/>
      <c r="BB50" s="633">
        <v>2</v>
      </c>
      <c r="BC50" s="632" t="s">
        <v>73</v>
      </c>
      <c r="BD50" s="289"/>
      <c r="BE50" s="633"/>
      <c r="BF50" s="632"/>
      <c r="BG50" s="289"/>
      <c r="BH50" s="633">
        <v>3</v>
      </c>
      <c r="BI50" s="632" t="s">
        <v>73</v>
      </c>
      <c r="BJ50" s="289"/>
      <c r="BK50" s="633">
        <v>3</v>
      </c>
      <c r="BL50" s="632" t="s">
        <v>74</v>
      </c>
      <c r="BM50" s="289"/>
      <c r="BN50" s="633">
        <v>3</v>
      </c>
      <c r="BO50" s="632" t="s">
        <v>74</v>
      </c>
      <c r="BP50" s="289"/>
      <c r="BQ50" s="502"/>
      <c r="BR50" s="68"/>
    </row>
    <row r="51" spans="1:70" ht="65.25" customHeight="1">
      <c r="A51" s="715" t="s">
        <v>155</v>
      </c>
      <c r="B51" s="96" t="s">
        <v>156</v>
      </c>
      <c r="C51" s="174">
        <v>1</v>
      </c>
      <c r="D51" s="103" t="s">
        <v>73</v>
      </c>
      <c r="E51" s="146"/>
      <c r="F51" s="633"/>
      <c r="G51" s="632"/>
      <c r="H51" s="289"/>
      <c r="I51" s="633">
        <v>3</v>
      </c>
      <c r="J51" s="632" t="s">
        <v>73</v>
      </c>
      <c r="K51" s="289"/>
      <c r="L51" s="633">
        <v>5</v>
      </c>
      <c r="M51" s="632" t="s">
        <v>73</v>
      </c>
      <c r="N51" s="289"/>
      <c r="O51" s="633"/>
      <c r="P51" s="632"/>
      <c r="Q51" s="289"/>
      <c r="R51" s="633">
        <v>1</v>
      </c>
      <c r="S51" s="632" t="s">
        <v>73</v>
      </c>
      <c r="T51" s="433"/>
      <c r="U51" s="720">
        <v>5</v>
      </c>
      <c r="V51" s="632" t="s">
        <v>74</v>
      </c>
      <c r="W51" s="433"/>
      <c r="X51" s="633">
        <v>5</v>
      </c>
      <c r="Y51" s="632" t="s">
        <v>74</v>
      </c>
      <c r="Z51" s="289"/>
      <c r="AA51" s="633"/>
      <c r="AB51" s="632"/>
      <c r="AC51" s="289"/>
      <c r="AD51" s="633">
        <v>5</v>
      </c>
      <c r="AE51" s="632" t="s">
        <v>74</v>
      </c>
      <c r="AF51" s="108"/>
      <c r="AG51" s="39">
        <v>5</v>
      </c>
      <c r="AH51" s="632" t="s">
        <v>74</v>
      </c>
      <c r="AI51" s="190"/>
      <c r="AJ51" s="703">
        <v>3</v>
      </c>
      <c r="AK51" s="632" t="s">
        <v>73</v>
      </c>
      <c r="AL51" s="289"/>
      <c r="AM51" s="633">
        <v>3</v>
      </c>
      <c r="AN51" s="632" t="s">
        <v>73</v>
      </c>
      <c r="AO51" s="289"/>
      <c r="AP51" s="633"/>
      <c r="AQ51" s="632"/>
      <c r="AR51" s="289"/>
      <c r="AS51" s="633">
        <v>3</v>
      </c>
      <c r="AT51" s="632" t="s">
        <v>73</v>
      </c>
      <c r="AU51" s="632"/>
      <c r="AV51" s="632">
        <v>3</v>
      </c>
      <c r="AW51" s="632" t="s">
        <v>73</v>
      </c>
      <c r="AX51" s="289"/>
      <c r="AY51" s="633"/>
      <c r="AZ51" s="632"/>
      <c r="BA51" s="289"/>
      <c r="BB51" s="633">
        <v>2</v>
      </c>
      <c r="BC51" s="632" t="s">
        <v>74</v>
      </c>
      <c r="BD51" s="289"/>
      <c r="BE51" s="633"/>
      <c r="BF51" s="632"/>
      <c r="BG51" s="289"/>
      <c r="BH51" s="633"/>
      <c r="BI51" s="632"/>
      <c r="BJ51" s="289"/>
      <c r="BK51" s="633"/>
      <c r="BL51" s="632"/>
      <c r="BM51" s="289"/>
      <c r="BN51" s="633"/>
      <c r="BO51" s="632"/>
      <c r="BP51" s="289"/>
      <c r="BQ51" s="502"/>
      <c r="BR51" s="68"/>
    </row>
    <row r="52" spans="1:70" ht="65.25" customHeight="1">
      <c r="A52" s="715" t="s">
        <v>157</v>
      </c>
      <c r="B52" s="96" t="s">
        <v>158</v>
      </c>
      <c r="C52" s="174">
        <v>5</v>
      </c>
      <c r="D52" s="103" t="s">
        <v>74</v>
      </c>
      <c r="E52" s="146"/>
      <c r="F52" s="633">
        <v>5</v>
      </c>
      <c r="G52" s="632" t="s">
        <v>74</v>
      </c>
      <c r="H52" s="289"/>
      <c r="I52" s="633"/>
      <c r="J52" s="632"/>
      <c r="K52" s="289"/>
      <c r="L52" s="633">
        <v>3</v>
      </c>
      <c r="M52" s="632" t="s">
        <v>73</v>
      </c>
      <c r="N52" s="289"/>
      <c r="O52" s="633">
        <v>5</v>
      </c>
      <c r="P52" s="632" t="s">
        <v>74</v>
      </c>
      <c r="Q52" s="289"/>
      <c r="R52" s="633">
        <v>3</v>
      </c>
      <c r="S52" s="632" t="s">
        <v>74</v>
      </c>
      <c r="T52" s="433"/>
      <c r="U52" s="720">
        <v>5</v>
      </c>
      <c r="V52" s="632" t="s">
        <v>74</v>
      </c>
      <c r="W52" s="433"/>
      <c r="X52" s="633">
        <v>5</v>
      </c>
      <c r="Y52" s="632" t="s">
        <v>74</v>
      </c>
      <c r="Z52" s="289"/>
      <c r="AA52" s="633">
        <v>3</v>
      </c>
      <c r="AB52" s="632" t="s">
        <v>73</v>
      </c>
      <c r="AC52" s="289"/>
      <c r="AD52" s="633">
        <v>5</v>
      </c>
      <c r="AE52" s="632" t="s">
        <v>74</v>
      </c>
      <c r="AF52" s="108"/>
      <c r="AG52" s="39">
        <v>5</v>
      </c>
      <c r="AH52" s="632" t="s">
        <v>74</v>
      </c>
      <c r="AI52" s="190"/>
      <c r="AJ52" s="703">
        <v>5</v>
      </c>
      <c r="AK52" s="632" t="s">
        <v>73</v>
      </c>
      <c r="AL52" s="289"/>
      <c r="AM52" s="633"/>
      <c r="AN52" s="632"/>
      <c r="AO52" s="289"/>
      <c r="AP52" s="633"/>
      <c r="AQ52" s="632"/>
      <c r="AR52" s="289"/>
      <c r="AS52" s="633"/>
      <c r="AT52" s="632"/>
      <c r="AU52" s="632"/>
      <c r="AV52" s="632">
        <v>3</v>
      </c>
      <c r="AW52" s="632" t="s">
        <v>74</v>
      </c>
      <c r="AX52" s="289"/>
      <c r="AY52" s="633">
        <v>3</v>
      </c>
      <c r="AZ52" s="632" t="s">
        <v>74</v>
      </c>
      <c r="BA52" s="289"/>
      <c r="BB52" s="633">
        <v>2</v>
      </c>
      <c r="BC52" s="632" t="s">
        <v>73</v>
      </c>
      <c r="BD52" s="289"/>
      <c r="BE52" s="633">
        <v>1</v>
      </c>
      <c r="BF52" s="632" t="s">
        <v>73</v>
      </c>
      <c r="BG52" s="289"/>
      <c r="BH52" s="633"/>
      <c r="BI52" s="632"/>
      <c r="BJ52" s="289"/>
      <c r="BK52" s="633">
        <v>5</v>
      </c>
      <c r="BL52" s="632" t="s">
        <v>74</v>
      </c>
      <c r="BM52" s="289"/>
      <c r="BN52" s="633">
        <v>5</v>
      </c>
      <c r="BO52" s="632" t="s">
        <v>74</v>
      </c>
      <c r="BP52" s="289"/>
      <c r="BQ52" s="502"/>
      <c r="BR52" s="68"/>
    </row>
    <row r="53" spans="1:70" ht="65.25" customHeight="1">
      <c r="A53" s="715" t="s">
        <v>159</v>
      </c>
      <c r="B53" s="96" t="s">
        <v>160</v>
      </c>
      <c r="C53" s="174">
        <v>5</v>
      </c>
      <c r="D53" s="103" t="s">
        <v>74</v>
      </c>
      <c r="E53" s="146"/>
      <c r="F53" s="633">
        <v>5</v>
      </c>
      <c r="G53" s="632" t="s">
        <v>74</v>
      </c>
      <c r="H53" s="289"/>
      <c r="I53" s="633"/>
      <c r="J53" s="632"/>
      <c r="K53" s="289"/>
      <c r="L53" s="633">
        <v>5</v>
      </c>
      <c r="M53" s="632" t="s">
        <v>73</v>
      </c>
      <c r="N53" s="289"/>
      <c r="O53" s="633" t="s">
        <v>74</v>
      </c>
      <c r="P53" s="632" t="s">
        <v>74</v>
      </c>
      <c r="Q53" s="289"/>
      <c r="R53" s="633">
        <v>3</v>
      </c>
      <c r="S53" s="632" t="s">
        <v>74</v>
      </c>
      <c r="T53" s="433"/>
      <c r="U53" s="720">
        <v>5</v>
      </c>
      <c r="V53" s="632" t="s">
        <v>74</v>
      </c>
      <c r="W53" s="433"/>
      <c r="X53" s="633">
        <v>3</v>
      </c>
      <c r="Y53" s="632" t="s">
        <v>73</v>
      </c>
      <c r="Z53" s="289"/>
      <c r="AA53" s="633">
        <v>3</v>
      </c>
      <c r="AB53" s="632" t="s">
        <v>73</v>
      </c>
      <c r="AC53" s="289"/>
      <c r="AD53" s="633">
        <v>5</v>
      </c>
      <c r="AE53" s="632" t="s">
        <v>74</v>
      </c>
      <c r="AF53" s="108"/>
      <c r="AG53" s="39">
        <v>5</v>
      </c>
      <c r="AH53" s="632" t="s">
        <v>74</v>
      </c>
      <c r="AI53" s="190"/>
      <c r="AJ53" s="703">
        <v>1</v>
      </c>
      <c r="AK53" s="632" t="s">
        <v>74</v>
      </c>
      <c r="AL53" s="289"/>
      <c r="AM53" s="633"/>
      <c r="AN53" s="632"/>
      <c r="AO53" s="289"/>
      <c r="AP53" s="633"/>
      <c r="AQ53" s="632"/>
      <c r="AR53" s="289"/>
      <c r="AS53" s="633">
        <v>1</v>
      </c>
      <c r="AT53" s="632" t="s">
        <v>74</v>
      </c>
      <c r="AU53" s="632"/>
      <c r="AV53" s="632">
        <v>5</v>
      </c>
      <c r="AW53" s="632" t="s">
        <v>74</v>
      </c>
      <c r="AX53" s="289"/>
      <c r="AY53" s="633">
        <v>3</v>
      </c>
      <c r="AZ53" s="632" t="s">
        <v>74</v>
      </c>
      <c r="BA53" s="289"/>
      <c r="BB53" s="633">
        <v>1</v>
      </c>
      <c r="BC53" s="632" t="s">
        <v>73</v>
      </c>
      <c r="BD53" s="289"/>
      <c r="BE53" s="633">
        <v>3</v>
      </c>
      <c r="BF53" s="632" t="s">
        <v>73</v>
      </c>
      <c r="BG53" s="289"/>
      <c r="BH53" s="633"/>
      <c r="BI53" s="632"/>
      <c r="BJ53" s="289"/>
      <c r="BK53" s="633">
        <v>3</v>
      </c>
      <c r="BL53" s="632" t="s">
        <v>73</v>
      </c>
      <c r="BM53" s="289"/>
      <c r="BN53" s="633">
        <v>3</v>
      </c>
      <c r="BO53" s="632" t="s">
        <v>73</v>
      </c>
      <c r="BP53" s="289"/>
      <c r="BQ53" s="502"/>
      <c r="BR53" s="68"/>
    </row>
    <row r="54" spans="1:70" ht="65.25" customHeight="1">
      <c r="A54" s="715" t="s">
        <v>161</v>
      </c>
      <c r="B54" s="96" t="s">
        <v>162</v>
      </c>
      <c r="C54" s="174"/>
      <c r="D54" s="103"/>
      <c r="E54" s="146"/>
      <c r="F54" s="633"/>
      <c r="G54" s="632"/>
      <c r="H54" s="289"/>
      <c r="I54" s="633"/>
      <c r="J54" s="632"/>
      <c r="K54" s="289"/>
      <c r="L54" s="633">
        <v>5</v>
      </c>
      <c r="M54" s="632" t="s">
        <v>74</v>
      </c>
      <c r="N54" s="289"/>
      <c r="O54" s="633"/>
      <c r="P54" s="632"/>
      <c r="Q54" s="289"/>
      <c r="R54" s="633"/>
      <c r="S54" s="632"/>
      <c r="T54" s="433"/>
      <c r="U54" s="720">
        <v>5</v>
      </c>
      <c r="V54" s="632" t="s">
        <v>74</v>
      </c>
      <c r="W54" s="433"/>
      <c r="X54" s="633">
        <v>3</v>
      </c>
      <c r="Y54" s="632" t="s">
        <v>73</v>
      </c>
      <c r="Z54" s="289"/>
      <c r="AA54" s="633"/>
      <c r="AB54" s="632"/>
      <c r="AC54" s="289"/>
      <c r="AD54" s="633">
        <v>5</v>
      </c>
      <c r="AE54" s="632" t="s">
        <v>74</v>
      </c>
      <c r="AF54" s="108"/>
      <c r="AG54" s="39">
        <v>5</v>
      </c>
      <c r="AH54" s="632" t="s">
        <v>74</v>
      </c>
      <c r="AI54" s="190"/>
      <c r="AJ54" s="703"/>
      <c r="AK54" s="632"/>
      <c r="AL54" s="289"/>
      <c r="AM54" s="633"/>
      <c r="AN54" s="632"/>
      <c r="AO54" s="289"/>
      <c r="AP54" s="633"/>
      <c r="AQ54" s="632"/>
      <c r="AR54" s="289"/>
      <c r="AS54" s="633">
        <v>3</v>
      </c>
      <c r="AT54" s="632" t="s">
        <v>74</v>
      </c>
      <c r="AU54" s="632"/>
      <c r="AV54" s="632">
        <v>5</v>
      </c>
      <c r="AW54" s="632" t="s">
        <v>74</v>
      </c>
      <c r="AX54" s="289"/>
      <c r="AY54" s="633">
        <v>3</v>
      </c>
      <c r="AZ54" s="632" t="s">
        <v>74</v>
      </c>
      <c r="BA54" s="289"/>
      <c r="BB54" s="633">
        <v>2</v>
      </c>
      <c r="BC54" s="632" t="s">
        <v>74</v>
      </c>
      <c r="BD54" s="289"/>
      <c r="BE54" s="633"/>
      <c r="BF54" s="632"/>
      <c r="BG54" s="289"/>
      <c r="BH54" s="633">
        <v>5</v>
      </c>
      <c r="BI54" s="632" t="s">
        <v>74</v>
      </c>
      <c r="BJ54" s="289"/>
      <c r="BK54" s="633"/>
      <c r="BL54" s="632"/>
      <c r="BM54" s="289"/>
      <c r="BN54" s="633">
        <v>5</v>
      </c>
      <c r="BO54" s="632" t="s">
        <v>74</v>
      </c>
      <c r="BP54" s="289"/>
      <c r="BQ54" s="502"/>
      <c r="BR54" s="68"/>
    </row>
    <row r="55" spans="1:70" ht="65.25" customHeight="1">
      <c r="A55" s="715" t="s">
        <v>163</v>
      </c>
      <c r="B55" s="672" t="s">
        <v>164</v>
      </c>
      <c r="C55" s="174"/>
      <c r="D55" s="103"/>
      <c r="E55" s="146"/>
      <c r="F55" s="633"/>
      <c r="G55" s="632"/>
      <c r="H55" s="289"/>
      <c r="I55" s="633"/>
      <c r="J55" s="632"/>
      <c r="K55" s="289"/>
      <c r="L55" s="633"/>
      <c r="M55" s="632"/>
      <c r="N55" s="289"/>
      <c r="O55" s="633"/>
      <c r="P55" s="632"/>
      <c r="Q55" s="289"/>
      <c r="R55" s="633">
        <v>2</v>
      </c>
      <c r="S55" s="632" t="s">
        <v>73</v>
      </c>
      <c r="T55" s="433"/>
      <c r="U55" s="720">
        <v>5</v>
      </c>
      <c r="V55" s="632" t="s">
        <v>74</v>
      </c>
      <c r="W55" s="433"/>
      <c r="X55" s="633">
        <v>5</v>
      </c>
      <c r="Y55" s="632" t="s">
        <v>74</v>
      </c>
      <c r="Z55" s="289"/>
      <c r="AA55" s="633"/>
      <c r="AB55" s="632"/>
      <c r="AC55" s="289"/>
      <c r="AD55" s="633"/>
      <c r="AE55" s="632"/>
      <c r="AF55" s="108"/>
      <c r="AG55" s="39">
        <v>3</v>
      </c>
      <c r="AH55" s="632" t="s">
        <v>73</v>
      </c>
      <c r="AI55" s="190"/>
      <c r="AJ55" s="703"/>
      <c r="AK55" s="632"/>
      <c r="AL55" s="289"/>
      <c r="AM55" s="633"/>
      <c r="AN55" s="632"/>
      <c r="AO55" s="289"/>
      <c r="AP55" s="633"/>
      <c r="AQ55" s="632"/>
      <c r="AR55" s="289"/>
      <c r="AS55" s="633"/>
      <c r="AT55" s="632"/>
      <c r="AU55" s="632"/>
      <c r="AV55" s="632">
        <v>1</v>
      </c>
      <c r="AW55" s="632" t="s">
        <v>74</v>
      </c>
      <c r="AX55" s="289"/>
      <c r="AY55" s="633"/>
      <c r="AZ55" s="632"/>
      <c r="BA55" s="289"/>
      <c r="BB55" s="633"/>
      <c r="BC55" s="632"/>
      <c r="BD55" s="289"/>
      <c r="BE55" s="633"/>
      <c r="BF55" s="632"/>
      <c r="BG55" s="289"/>
      <c r="BH55" s="633"/>
      <c r="BI55" s="632"/>
      <c r="BJ55" s="289"/>
      <c r="BK55" s="633"/>
      <c r="BL55" s="632"/>
      <c r="BM55" s="289"/>
      <c r="BN55" s="633"/>
      <c r="BO55" s="632"/>
      <c r="BP55" s="289"/>
      <c r="BQ55" s="502"/>
      <c r="BR55" s="68"/>
    </row>
    <row r="56" spans="1:70" ht="36" customHeight="1">
      <c r="A56" s="68"/>
      <c r="B56" s="664" t="s">
        <v>165</v>
      </c>
      <c r="C56" s="235"/>
      <c r="D56" s="392"/>
      <c r="E56" s="675"/>
      <c r="F56" s="365"/>
      <c r="G56" s="643"/>
      <c r="H56" s="454"/>
      <c r="I56" s="365"/>
      <c r="J56" s="643"/>
      <c r="K56" s="454"/>
      <c r="L56" s="365"/>
      <c r="M56" s="643"/>
      <c r="N56" s="454"/>
      <c r="O56" s="365"/>
      <c r="P56" s="643"/>
      <c r="Q56" s="454"/>
      <c r="R56" s="365"/>
      <c r="S56" s="643"/>
      <c r="T56" s="358"/>
      <c r="U56" s="181"/>
      <c r="V56" s="643"/>
      <c r="W56" s="358"/>
      <c r="X56" s="365"/>
      <c r="Y56" s="643"/>
      <c r="Z56" s="454"/>
      <c r="AA56" s="365"/>
      <c r="AB56" s="643"/>
      <c r="AC56" s="454"/>
      <c r="AD56" s="365"/>
      <c r="AE56" s="643"/>
      <c r="AF56" s="512"/>
      <c r="AG56" s="49"/>
      <c r="AH56" s="643"/>
      <c r="AI56" s="526"/>
      <c r="AJ56" s="49"/>
      <c r="AK56" s="643"/>
      <c r="AL56" s="454"/>
      <c r="AM56" s="365"/>
      <c r="AN56" s="643"/>
      <c r="AO56" s="454"/>
      <c r="AP56" s="365"/>
      <c r="AQ56" s="643"/>
      <c r="AR56" s="454"/>
      <c r="AS56" s="365"/>
      <c r="AT56" s="643"/>
      <c r="AU56" s="643"/>
      <c r="AV56" s="643"/>
      <c r="AW56" s="643"/>
      <c r="AX56" s="454"/>
      <c r="AY56" s="365"/>
      <c r="AZ56" s="643"/>
      <c r="BA56" s="454"/>
      <c r="BB56" s="365"/>
      <c r="BC56" s="643"/>
      <c r="BD56" s="454"/>
      <c r="BE56" s="365"/>
      <c r="BF56" s="643"/>
      <c r="BG56" s="454"/>
      <c r="BH56" s="365"/>
      <c r="BI56" s="643"/>
      <c r="BJ56" s="454"/>
      <c r="BK56" s="365"/>
      <c r="BL56" s="643"/>
      <c r="BM56" s="454"/>
      <c r="BN56" s="365"/>
      <c r="BO56" s="643"/>
      <c r="BP56" s="454"/>
      <c r="BQ56" s="502"/>
      <c r="BR56" s="68"/>
    </row>
    <row r="57" spans="1:70" ht="65.25" customHeight="1">
      <c r="A57" s="715" t="s">
        <v>166</v>
      </c>
      <c r="B57" s="96" t="s">
        <v>167</v>
      </c>
      <c r="C57" s="174">
        <v>5</v>
      </c>
      <c r="D57" s="103" t="s">
        <v>73</v>
      </c>
      <c r="E57" s="146"/>
      <c r="F57" s="633">
        <v>5</v>
      </c>
      <c r="G57" s="632" t="s">
        <v>73</v>
      </c>
      <c r="H57" s="289"/>
      <c r="I57" s="633"/>
      <c r="J57" s="632"/>
      <c r="K57" s="289"/>
      <c r="L57" s="633">
        <v>5</v>
      </c>
      <c r="M57" s="632" t="s">
        <v>73</v>
      </c>
      <c r="N57" s="289"/>
      <c r="O57" s="633">
        <v>5</v>
      </c>
      <c r="P57" s="632" t="s">
        <v>74</v>
      </c>
      <c r="Q57" s="289"/>
      <c r="R57" s="633">
        <v>5</v>
      </c>
      <c r="S57" s="632" t="s">
        <v>74</v>
      </c>
      <c r="T57" s="433"/>
      <c r="U57" s="720">
        <v>5</v>
      </c>
      <c r="V57" s="632" t="s">
        <v>74</v>
      </c>
      <c r="W57" s="433"/>
      <c r="X57" s="633">
        <v>3</v>
      </c>
      <c r="Y57" s="632" t="s">
        <v>73</v>
      </c>
      <c r="Z57" s="289"/>
      <c r="AA57" s="633">
        <v>3</v>
      </c>
      <c r="AB57" s="632" t="s">
        <v>74</v>
      </c>
      <c r="AC57" s="289"/>
      <c r="AD57" s="633">
        <v>5</v>
      </c>
      <c r="AE57" s="632" t="s">
        <v>74</v>
      </c>
      <c r="AF57" s="108"/>
      <c r="AG57" s="39">
        <v>5</v>
      </c>
      <c r="AH57" s="632" t="s">
        <v>74</v>
      </c>
      <c r="AI57" s="190"/>
      <c r="AJ57" s="703">
        <v>3</v>
      </c>
      <c r="AK57" s="632" t="s">
        <v>73</v>
      </c>
      <c r="AL57" s="289"/>
      <c r="AM57" s="633">
        <v>3</v>
      </c>
      <c r="AN57" s="632" t="s">
        <v>73</v>
      </c>
      <c r="AO57" s="289"/>
      <c r="AP57" s="633"/>
      <c r="AQ57" s="632"/>
      <c r="AR57" s="289"/>
      <c r="AS57" s="633">
        <v>3</v>
      </c>
      <c r="AT57" s="632" t="s">
        <v>74</v>
      </c>
      <c r="AU57" s="632"/>
      <c r="AV57" s="632">
        <v>5</v>
      </c>
      <c r="AW57" s="632" t="s">
        <v>74</v>
      </c>
      <c r="AX57" s="289"/>
      <c r="AY57" s="633">
        <v>3</v>
      </c>
      <c r="AZ57" s="632" t="s">
        <v>74</v>
      </c>
      <c r="BA57" s="289"/>
      <c r="BB57" s="633">
        <v>3</v>
      </c>
      <c r="BC57" s="632" t="s">
        <v>74</v>
      </c>
      <c r="BD57" s="289"/>
      <c r="BE57" s="633"/>
      <c r="BF57" s="632"/>
      <c r="BG57" s="289"/>
      <c r="BH57" s="633"/>
      <c r="BI57" s="632"/>
      <c r="BJ57" s="289"/>
      <c r="BK57" s="633">
        <v>3</v>
      </c>
      <c r="BL57" s="632" t="s">
        <v>74</v>
      </c>
      <c r="BM57" s="289"/>
      <c r="BN57" s="633">
        <v>3</v>
      </c>
      <c r="BO57" s="632" t="s">
        <v>74</v>
      </c>
      <c r="BP57" s="289"/>
      <c r="BQ57" s="502"/>
      <c r="BR57" s="68"/>
    </row>
    <row r="58" spans="1:70" ht="65.25" customHeight="1">
      <c r="A58" s="715" t="s">
        <v>168</v>
      </c>
      <c r="B58" s="96" t="s">
        <v>169</v>
      </c>
      <c r="C58" s="174">
        <v>4</v>
      </c>
      <c r="D58" s="103" t="s">
        <v>74</v>
      </c>
      <c r="E58" s="146"/>
      <c r="F58" s="633">
        <v>4</v>
      </c>
      <c r="G58" s="632" t="s">
        <v>74</v>
      </c>
      <c r="H58" s="289"/>
      <c r="I58" s="633">
        <v>5</v>
      </c>
      <c r="J58" s="632" t="s">
        <v>74</v>
      </c>
      <c r="K58" s="289"/>
      <c r="L58" s="633">
        <v>5</v>
      </c>
      <c r="M58" s="632" t="s">
        <v>74</v>
      </c>
      <c r="N58" s="289"/>
      <c r="O58" s="633">
        <v>5</v>
      </c>
      <c r="P58" s="632" t="s">
        <v>74</v>
      </c>
      <c r="Q58" s="289"/>
      <c r="R58" s="633"/>
      <c r="S58" s="632"/>
      <c r="T58" s="433"/>
      <c r="U58" s="720">
        <v>5</v>
      </c>
      <c r="V58" s="632" t="s">
        <v>74</v>
      </c>
      <c r="W58" s="433"/>
      <c r="X58" s="633">
        <v>5</v>
      </c>
      <c r="Y58" s="632" t="s">
        <v>74</v>
      </c>
      <c r="Z58" s="289"/>
      <c r="AA58" s="633">
        <v>5</v>
      </c>
      <c r="AB58" s="632" t="s">
        <v>74</v>
      </c>
      <c r="AC58" s="289"/>
      <c r="AD58" s="633">
        <v>5</v>
      </c>
      <c r="AE58" s="632" t="s">
        <v>74</v>
      </c>
      <c r="AF58" s="108"/>
      <c r="AG58" s="39">
        <v>5</v>
      </c>
      <c r="AH58" s="632" t="s">
        <v>74</v>
      </c>
      <c r="AI58" s="190"/>
      <c r="AJ58" s="703"/>
      <c r="AK58" s="632"/>
      <c r="AL58" s="289"/>
      <c r="AM58" s="633">
        <v>1</v>
      </c>
      <c r="AN58" s="632" t="s">
        <v>73</v>
      </c>
      <c r="AO58" s="289"/>
      <c r="AP58" s="633"/>
      <c r="AQ58" s="632"/>
      <c r="AR58" s="289"/>
      <c r="AS58" s="633">
        <v>1</v>
      </c>
      <c r="AT58" s="632" t="s">
        <v>73</v>
      </c>
      <c r="AU58" s="632"/>
      <c r="AV58" s="632">
        <v>1</v>
      </c>
      <c r="AW58" s="632" t="s">
        <v>73</v>
      </c>
      <c r="AX58" s="289"/>
      <c r="AY58" s="633">
        <v>3</v>
      </c>
      <c r="AZ58" s="632" t="s">
        <v>74</v>
      </c>
      <c r="BA58" s="289"/>
      <c r="BB58" s="633">
        <v>3</v>
      </c>
      <c r="BC58" s="632" t="s">
        <v>74</v>
      </c>
      <c r="BD58" s="289"/>
      <c r="BE58" s="633">
        <v>1</v>
      </c>
      <c r="BF58" s="632" t="s">
        <v>73</v>
      </c>
      <c r="BG58" s="289"/>
      <c r="BH58" s="633">
        <v>1</v>
      </c>
      <c r="BI58" s="632" t="s">
        <v>73</v>
      </c>
      <c r="BJ58" s="289"/>
      <c r="BK58" s="633">
        <v>1</v>
      </c>
      <c r="BL58" s="632" t="s">
        <v>73</v>
      </c>
      <c r="BM58" s="289"/>
      <c r="BN58" s="633">
        <v>1</v>
      </c>
      <c r="BO58" s="632" t="s">
        <v>73</v>
      </c>
      <c r="BP58" s="289"/>
      <c r="BQ58" s="502"/>
      <c r="BR58" s="68"/>
    </row>
    <row r="59" spans="1:70" ht="65.25" customHeight="1">
      <c r="A59" s="715" t="s">
        <v>170</v>
      </c>
      <c r="B59" s="672" t="s">
        <v>171</v>
      </c>
      <c r="C59" s="174"/>
      <c r="D59" s="103"/>
      <c r="E59" s="146"/>
      <c r="F59" s="633"/>
      <c r="G59" s="632"/>
      <c r="H59" s="289"/>
      <c r="I59" s="633"/>
      <c r="J59" s="632"/>
      <c r="K59" s="289"/>
      <c r="L59" s="633"/>
      <c r="M59" s="632"/>
      <c r="N59" s="289"/>
      <c r="O59" s="633"/>
      <c r="P59" s="632"/>
      <c r="Q59" s="289"/>
      <c r="R59" s="633">
        <v>3</v>
      </c>
      <c r="S59" s="632" t="s">
        <v>74</v>
      </c>
      <c r="T59" s="433"/>
      <c r="U59" s="720"/>
      <c r="V59" s="632"/>
      <c r="W59" s="433"/>
      <c r="X59" s="633">
        <v>5</v>
      </c>
      <c r="Y59" s="632" t="s">
        <v>74</v>
      </c>
      <c r="Z59" s="289"/>
      <c r="AA59" s="633">
        <v>3</v>
      </c>
      <c r="AB59" s="632" t="s">
        <v>73</v>
      </c>
      <c r="AC59" s="289"/>
      <c r="AD59" s="633"/>
      <c r="AE59" s="632"/>
      <c r="AF59" s="108"/>
      <c r="AG59" s="39">
        <v>5</v>
      </c>
      <c r="AH59" s="632" t="s">
        <v>74</v>
      </c>
      <c r="AI59" s="190"/>
      <c r="AJ59" s="703">
        <v>5</v>
      </c>
      <c r="AK59" s="632" t="s">
        <v>73</v>
      </c>
      <c r="AL59" s="289"/>
      <c r="AM59" s="633"/>
      <c r="AN59" s="632"/>
      <c r="AO59" s="289"/>
      <c r="AP59" s="633"/>
      <c r="AQ59" s="632"/>
      <c r="AR59" s="289"/>
      <c r="AS59" s="633"/>
      <c r="AT59" s="632"/>
      <c r="AU59" s="632"/>
      <c r="AV59" s="632">
        <v>3</v>
      </c>
      <c r="AW59" s="632" t="s">
        <v>74</v>
      </c>
      <c r="AX59" s="289"/>
      <c r="AY59" s="633"/>
      <c r="AZ59" s="632"/>
      <c r="BA59" s="289"/>
      <c r="BB59" s="633">
        <v>1</v>
      </c>
      <c r="BC59" s="632" t="s">
        <v>73</v>
      </c>
      <c r="BD59" s="289"/>
      <c r="BE59" s="633"/>
      <c r="BF59" s="632"/>
      <c r="BG59" s="289"/>
      <c r="BH59" s="633"/>
      <c r="BI59" s="632"/>
      <c r="BJ59" s="289"/>
      <c r="BK59" s="633"/>
      <c r="BL59" s="632"/>
      <c r="BM59" s="289"/>
      <c r="BN59" s="633">
        <v>3</v>
      </c>
      <c r="BO59" s="632" t="s">
        <v>74</v>
      </c>
      <c r="BP59" s="289"/>
      <c r="BQ59" s="502"/>
      <c r="BR59" s="68"/>
    </row>
    <row r="60" spans="1:70" ht="65.25" customHeight="1">
      <c r="A60" s="715" t="s">
        <v>172</v>
      </c>
      <c r="B60" s="672" t="s">
        <v>173</v>
      </c>
      <c r="C60" s="174">
        <v>4</v>
      </c>
      <c r="D60" s="103" t="s">
        <v>74</v>
      </c>
      <c r="E60" s="146"/>
      <c r="F60" s="633">
        <v>4</v>
      </c>
      <c r="G60" s="632" t="s">
        <v>74</v>
      </c>
      <c r="H60" s="289"/>
      <c r="I60" s="633">
        <v>5</v>
      </c>
      <c r="J60" s="632" t="s">
        <v>73</v>
      </c>
      <c r="K60" s="289"/>
      <c r="L60" s="633">
        <v>5</v>
      </c>
      <c r="M60" s="632" t="s">
        <v>73</v>
      </c>
      <c r="N60" s="289"/>
      <c r="O60" s="633">
        <v>5</v>
      </c>
      <c r="P60" s="632" t="s">
        <v>74</v>
      </c>
      <c r="Q60" s="289"/>
      <c r="R60" s="633"/>
      <c r="S60" s="632"/>
      <c r="T60" s="433"/>
      <c r="U60" s="720">
        <v>5</v>
      </c>
      <c r="V60" s="632" t="s">
        <v>74</v>
      </c>
      <c r="W60" s="433"/>
      <c r="X60" s="633">
        <v>5</v>
      </c>
      <c r="Y60" s="632" t="s">
        <v>74</v>
      </c>
      <c r="Z60" s="289"/>
      <c r="AA60" s="633"/>
      <c r="AB60" s="632"/>
      <c r="AC60" s="289"/>
      <c r="AD60" s="633">
        <v>5</v>
      </c>
      <c r="AE60" s="632" t="s">
        <v>74</v>
      </c>
      <c r="AF60" s="108"/>
      <c r="AG60" s="39">
        <v>5</v>
      </c>
      <c r="AH60" s="632" t="s">
        <v>74</v>
      </c>
      <c r="AI60" s="190"/>
      <c r="AJ60" s="703"/>
      <c r="AK60" s="632"/>
      <c r="AL60" s="289"/>
      <c r="AM60" s="633"/>
      <c r="AN60" s="632"/>
      <c r="AO60" s="289"/>
      <c r="AP60" s="633"/>
      <c r="AQ60" s="632"/>
      <c r="AR60" s="289"/>
      <c r="AS60" s="633">
        <v>1</v>
      </c>
      <c r="AT60" s="632" t="s">
        <v>73</v>
      </c>
      <c r="AU60" s="632"/>
      <c r="AV60" s="632">
        <v>1</v>
      </c>
      <c r="AW60" s="632" t="s">
        <v>74</v>
      </c>
      <c r="AX60" s="289"/>
      <c r="AY60" s="633">
        <v>3</v>
      </c>
      <c r="AZ60" s="632" t="s">
        <v>74</v>
      </c>
      <c r="BA60" s="289"/>
      <c r="BB60" s="633"/>
      <c r="BC60" s="632"/>
      <c r="BD60" s="289"/>
      <c r="BE60" s="633"/>
      <c r="BF60" s="632"/>
      <c r="BG60" s="289"/>
      <c r="BH60" s="633"/>
      <c r="BI60" s="632"/>
      <c r="BJ60" s="289"/>
      <c r="BK60" s="633">
        <v>3</v>
      </c>
      <c r="BL60" s="632" t="s">
        <v>73</v>
      </c>
      <c r="BM60" s="289"/>
      <c r="BN60" s="633">
        <v>3</v>
      </c>
      <c r="BO60" s="632" t="s">
        <v>74</v>
      </c>
      <c r="BP60" s="289"/>
      <c r="BQ60" s="502"/>
      <c r="BR60" s="68"/>
    </row>
    <row r="61" spans="1:70" ht="65.25" customHeight="1">
      <c r="A61" s="715" t="s">
        <v>174</v>
      </c>
      <c r="B61" s="672" t="s">
        <v>175</v>
      </c>
      <c r="C61" s="174"/>
      <c r="D61" s="103"/>
      <c r="E61" s="146"/>
      <c r="F61" s="633"/>
      <c r="G61" s="632"/>
      <c r="H61" s="289"/>
      <c r="I61" s="633"/>
      <c r="J61" s="632"/>
      <c r="K61" s="289"/>
      <c r="L61" s="633"/>
      <c r="M61" s="632"/>
      <c r="N61" s="289"/>
      <c r="O61" s="633">
        <v>3</v>
      </c>
      <c r="P61" s="632" t="s">
        <v>74</v>
      </c>
      <c r="Q61" s="289"/>
      <c r="R61" s="633">
        <v>3</v>
      </c>
      <c r="S61" s="632" t="s">
        <v>74</v>
      </c>
      <c r="T61" s="433"/>
      <c r="U61" s="720">
        <v>5</v>
      </c>
      <c r="V61" s="632" t="s">
        <v>74</v>
      </c>
      <c r="W61" s="433"/>
      <c r="X61" s="633"/>
      <c r="Y61" s="632"/>
      <c r="Z61" s="289"/>
      <c r="AA61" s="633">
        <v>3</v>
      </c>
      <c r="AB61" s="632" t="s">
        <v>73</v>
      </c>
      <c r="AC61" s="289"/>
      <c r="AD61" s="633"/>
      <c r="AE61" s="632"/>
      <c r="AF61" s="108"/>
      <c r="AG61" s="39">
        <v>5</v>
      </c>
      <c r="AH61" s="632" t="s">
        <v>74</v>
      </c>
      <c r="AI61" s="190"/>
      <c r="AJ61" s="703">
        <v>1</v>
      </c>
      <c r="AK61" s="632" t="s">
        <v>73</v>
      </c>
      <c r="AL61" s="289"/>
      <c r="AM61" s="633"/>
      <c r="AN61" s="632"/>
      <c r="AO61" s="289"/>
      <c r="AP61" s="633"/>
      <c r="AQ61" s="632"/>
      <c r="AR61" s="289"/>
      <c r="AS61" s="633">
        <v>1</v>
      </c>
      <c r="AT61" s="632" t="s">
        <v>73</v>
      </c>
      <c r="AU61" s="632"/>
      <c r="AV61" s="632">
        <v>3</v>
      </c>
      <c r="AW61" s="632" t="s">
        <v>74</v>
      </c>
      <c r="AX61" s="289"/>
      <c r="AY61" s="633"/>
      <c r="AZ61" s="632"/>
      <c r="BA61" s="289"/>
      <c r="BB61" s="633">
        <v>1</v>
      </c>
      <c r="BC61" s="632" t="s">
        <v>73</v>
      </c>
      <c r="BD61" s="289"/>
      <c r="BE61" s="633">
        <v>5</v>
      </c>
      <c r="BF61" s="632" t="s">
        <v>74</v>
      </c>
      <c r="BG61" s="289"/>
      <c r="BH61" s="633">
        <v>1</v>
      </c>
      <c r="BI61" s="632" t="s">
        <v>73</v>
      </c>
      <c r="BJ61" s="289"/>
      <c r="BK61" s="633">
        <v>1</v>
      </c>
      <c r="BL61" s="632" t="s">
        <v>73</v>
      </c>
      <c r="BM61" s="289"/>
      <c r="BN61" s="633">
        <v>1</v>
      </c>
      <c r="BO61" s="632" t="s">
        <v>73</v>
      </c>
      <c r="BP61" s="289"/>
      <c r="BQ61" s="502"/>
      <c r="BR61" s="68"/>
    </row>
    <row r="62" spans="1:70" ht="17.25" customHeight="1">
      <c r="A62" s="307"/>
      <c r="B62" s="309" t="s">
        <v>176</v>
      </c>
      <c r="C62" s="317"/>
      <c r="D62" s="716"/>
      <c r="E62" s="224"/>
      <c r="F62" s="424"/>
      <c r="G62" s="406"/>
      <c r="H62" s="609"/>
      <c r="I62" s="424"/>
      <c r="J62" s="406"/>
      <c r="K62" s="609"/>
      <c r="L62" s="424"/>
      <c r="M62" s="406"/>
      <c r="N62" s="609"/>
      <c r="O62" s="424"/>
      <c r="P62" s="406"/>
      <c r="Q62" s="609"/>
      <c r="R62" s="424"/>
      <c r="S62" s="406"/>
      <c r="T62" s="140"/>
      <c r="U62" s="349"/>
      <c r="V62" s="406"/>
      <c r="W62" s="140"/>
      <c r="X62" s="424"/>
      <c r="Y62" s="406"/>
      <c r="Z62" s="609"/>
      <c r="AA62" s="424"/>
      <c r="AB62" s="406"/>
      <c r="AC62" s="609"/>
      <c r="AD62" s="424"/>
      <c r="AE62" s="406"/>
      <c r="AF62" s="179"/>
      <c r="AG62" s="355"/>
      <c r="AH62" s="406"/>
      <c r="AI62" s="162"/>
      <c r="AJ62" s="355"/>
      <c r="AK62" s="406"/>
      <c r="AL62" s="609"/>
      <c r="AM62" s="424"/>
      <c r="AN62" s="406"/>
      <c r="AO62" s="609"/>
      <c r="AP62" s="424"/>
      <c r="AQ62" s="406"/>
      <c r="AR62" s="609"/>
      <c r="AS62" s="424"/>
      <c r="AT62" s="406"/>
      <c r="AU62" s="406"/>
      <c r="AV62" s="406"/>
      <c r="AW62" s="406"/>
      <c r="AX62" s="609"/>
      <c r="AY62" s="424"/>
      <c r="AZ62" s="406"/>
      <c r="BA62" s="609"/>
      <c r="BB62" s="424"/>
      <c r="BC62" s="406"/>
      <c r="BD62" s="609"/>
      <c r="BE62" s="424"/>
      <c r="BF62" s="406"/>
      <c r="BG62" s="609"/>
      <c r="BH62" s="424"/>
      <c r="BI62" s="406"/>
      <c r="BJ62" s="609"/>
      <c r="BK62" s="424"/>
      <c r="BL62" s="406"/>
      <c r="BM62" s="609"/>
      <c r="BN62" s="424"/>
      <c r="BO62" s="406"/>
      <c r="BP62" s="609"/>
      <c r="BQ62" s="502"/>
      <c r="BR62" s="68"/>
    </row>
    <row r="63" spans="1:70" ht="29.25" customHeight="1">
      <c r="A63" s="307"/>
      <c r="B63" s="202" t="s">
        <v>177</v>
      </c>
      <c r="C63" s="524"/>
      <c r="D63" s="216"/>
      <c r="E63" s="100"/>
      <c r="F63" s="36"/>
      <c r="G63" s="287"/>
      <c r="H63" s="422"/>
      <c r="I63" s="36"/>
      <c r="J63" s="287"/>
      <c r="K63" s="422"/>
      <c r="L63" s="36"/>
      <c r="M63" s="287"/>
      <c r="N63" s="422"/>
      <c r="O63" s="36"/>
      <c r="P63" s="287"/>
      <c r="Q63" s="422"/>
      <c r="R63" s="36"/>
      <c r="S63" s="287"/>
      <c r="T63" s="272"/>
      <c r="U63" s="652"/>
      <c r="V63" s="287"/>
      <c r="W63" s="272"/>
      <c r="X63" s="36"/>
      <c r="Y63" s="287"/>
      <c r="Z63" s="422"/>
      <c r="AA63" s="36"/>
      <c r="AB63" s="287"/>
      <c r="AC63" s="422"/>
      <c r="AD63" s="36"/>
      <c r="AE63" s="287"/>
      <c r="AF63" s="182"/>
      <c r="AG63" s="496"/>
      <c r="AH63" s="287"/>
      <c r="AI63" s="399"/>
      <c r="AJ63" s="496"/>
      <c r="AK63" s="287"/>
      <c r="AL63" s="422"/>
      <c r="AM63" s="36"/>
      <c r="AN63" s="287"/>
      <c r="AO63" s="422"/>
      <c r="AP63" s="36"/>
      <c r="AQ63" s="287"/>
      <c r="AR63" s="422"/>
      <c r="AS63" s="36"/>
      <c r="AT63" s="287"/>
      <c r="AU63" s="287"/>
      <c r="AV63" s="287"/>
      <c r="AW63" s="287"/>
      <c r="AX63" s="422"/>
      <c r="AY63" s="36"/>
      <c r="AZ63" s="287"/>
      <c r="BA63" s="422"/>
      <c r="BB63" s="36"/>
      <c r="BC63" s="287"/>
      <c r="BD63" s="422"/>
      <c r="BE63" s="36"/>
      <c r="BF63" s="287"/>
      <c r="BG63" s="422"/>
      <c r="BH63" s="36"/>
      <c r="BI63" s="287"/>
      <c r="BJ63" s="422"/>
      <c r="BK63" s="36"/>
      <c r="BL63" s="287"/>
      <c r="BM63" s="422"/>
      <c r="BN63" s="36"/>
      <c r="BO63" s="287"/>
      <c r="BP63" s="422"/>
      <c r="BQ63" s="502"/>
      <c r="BR63" s="68"/>
    </row>
    <row r="64" spans="1:70" ht="65.25" customHeight="1">
      <c r="A64" s="715" t="s">
        <v>178</v>
      </c>
      <c r="B64" s="96" t="s">
        <v>179</v>
      </c>
      <c r="C64" s="174"/>
      <c r="D64" s="103"/>
      <c r="E64" s="146"/>
      <c r="F64" s="633"/>
      <c r="G64" s="632"/>
      <c r="H64" s="289"/>
      <c r="I64" s="633"/>
      <c r="J64" s="632"/>
      <c r="K64" s="289"/>
      <c r="L64" s="633"/>
      <c r="M64" s="632"/>
      <c r="N64" s="289"/>
      <c r="O64" s="633"/>
      <c r="P64" s="632"/>
      <c r="Q64" s="289"/>
      <c r="R64" s="633"/>
      <c r="S64" s="632"/>
      <c r="T64" s="433"/>
      <c r="U64" s="720"/>
      <c r="V64" s="632"/>
      <c r="W64" s="433"/>
      <c r="X64" s="633"/>
      <c r="Y64" s="632"/>
      <c r="Z64" s="289"/>
      <c r="AA64" s="633"/>
      <c r="AB64" s="632"/>
      <c r="AC64" s="289"/>
      <c r="AD64" s="633"/>
      <c r="AE64" s="632"/>
      <c r="AF64" s="108"/>
      <c r="AG64" s="39">
        <v>5</v>
      </c>
      <c r="AH64" s="632" t="s">
        <v>74</v>
      </c>
      <c r="AI64" s="190"/>
      <c r="AJ64" s="703">
        <v>5</v>
      </c>
      <c r="AK64" s="632" t="s">
        <v>74</v>
      </c>
      <c r="AL64" s="289"/>
      <c r="AM64" s="633">
        <v>3</v>
      </c>
      <c r="AN64" s="632" t="s">
        <v>73</v>
      </c>
      <c r="AO64" s="289"/>
      <c r="AP64" s="633"/>
      <c r="AQ64" s="632"/>
      <c r="AR64" s="289"/>
      <c r="AS64" s="633">
        <v>5</v>
      </c>
      <c r="AT64" s="632" t="s">
        <v>74</v>
      </c>
      <c r="AU64" s="632"/>
      <c r="AV64" s="632">
        <v>5</v>
      </c>
      <c r="AW64" s="632" t="s">
        <v>74</v>
      </c>
      <c r="AX64" s="289"/>
      <c r="AY64" s="633"/>
      <c r="AZ64" s="632"/>
      <c r="BA64" s="289"/>
      <c r="BB64" s="633">
        <v>5</v>
      </c>
      <c r="BC64" s="632" t="s">
        <v>74</v>
      </c>
      <c r="BD64" s="289"/>
      <c r="BE64" s="633">
        <v>3</v>
      </c>
      <c r="BF64" s="632" t="s">
        <v>74</v>
      </c>
      <c r="BG64" s="289"/>
      <c r="BH64" s="633">
        <v>5</v>
      </c>
      <c r="BI64" s="632" t="s">
        <v>74</v>
      </c>
      <c r="BJ64" s="289"/>
      <c r="BK64" s="633"/>
      <c r="BL64" s="632"/>
      <c r="BM64" s="289"/>
      <c r="BN64" s="633">
        <v>5</v>
      </c>
      <c r="BO64" s="632" t="s">
        <v>74</v>
      </c>
      <c r="BP64" s="289"/>
      <c r="BQ64" s="502"/>
      <c r="BR64" s="68"/>
    </row>
    <row r="65" spans="1:70" ht="65.25" customHeight="1">
      <c r="A65" s="715" t="s">
        <v>180</v>
      </c>
      <c r="B65" s="96" t="s">
        <v>181</v>
      </c>
      <c r="C65" s="174"/>
      <c r="D65" s="103"/>
      <c r="E65" s="146"/>
      <c r="F65" s="633"/>
      <c r="G65" s="632"/>
      <c r="H65" s="289"/>
      <c r="I65" s="633">
        <v>3</v>
      </c>
      <c r="J65" s="632" t="s">
        <v>74</v>
      </c>
      <c r="K65" s="289"/>
      <c r="L65" s="633"/>
      <c r="M65" s="632"/>
      <c r="N65" s="289"/>
      <c r="O65" s="633"/>
      <c r="P65" s="632"/>
      <c r="Q65" s="289"/>
      <c r="R65" s="633"/>
      <c r="S65" s="632"/>
      <c r="T65" s="433"/>
      <c r="U65" s="720"/>
      <c r="V65" s="632"/>
      <c r="W65" s="433"/>
      <c r="X65" s="633"/>
      <c r="Y65" s="632"/>
      <c r="Z65" s="289"/>
      <c r="AA65" s="633">
        <v>2</v>
      </c>
      <c r="AB65" s="632" t="s">
        <v>73</v>
      </c>
      <c r="AC65" s="289"/>
      <c r="AD65" s="633"/>
      <c r="AE65" s="632"/>
      <c r="AF65" s="108"/>
      <c r="AG65" s="39">
        <v>3</v>
      </c>
      <c r="AH65" s="632" t="s">
        <v>74</v>
      </c>
      <c r="AI65" s="190"/>
      <c r="AJ65" s="703">
        <v>1</v>
      </c>
      <c r="AK65" s="632" t="s">
        <v>74</v>
      </c>
      <c r="AL65" s="289"/>
      <c r="AM65" s="633"/>
      <c r="AN65" s="632"/>
      <c r="AO65" s="289"/>
      <c r="AP65" s="633"/>
      <c r="AQ65" s="632"/>
      <c r="AR65" s="289"/>
      <c r="AS65" s="633">
        <v>1</v>
      </c>
      <c r="AT65" s="632" t="s">
        <v>74</v>
      </c>
      <c r="AU65" s="632"/>
      <c r="AV65" s="632">
        <v>3</v>
      </c>
      <c r="AW65" s="632" t="s">
        <v>74</v>
      </c>
      <c r="AX65" s="289"/>
      <c r="AY65" s="633"/>
      <c r="AZ65" s="632"/>
      <c r="BA65" s="289"/>
      <c r="BB65" s="633">
        <v>5</v>
      </c>
      <c r="BC65" s="632" t="s">
        <v>74</v>
      </c>
      <c r="BD65" s="289"/>
      <c r="BE65" s="633"/>
      <c r="BF65" s="632"/>
      <c r="BG65" s="289"/>
      <c r="BH65" s="633">
        <v>1</v>
      </c>
      <c r="BI65" s="632" t="s">
        <v>73</v>
      </c>
      <c r="BJ65" s="289"/>
      <c r="BK65" s="633">
        <v>1</v>
      </c>
      <c r="BL65" s="632" t="s">
        <v>73</v>
      </c>
      <c r="BM65" s="289"/>
      <c r="BN65" s="633"/>
      <c r="BO65" s="632"/>
      <c r="BP65" s="289"/>
      <c r="BQ65" s="502"/>
      <c r="BR65" s="68"/>
    </row>
    <row r="66" spans="1:70" ht="65.25" customHeight="1">
      <c r="A66" s="715" t="s">
        <v>182</v>
      </c>
      <c r="B66" s="96" t="s">
        <v>183</v>
      </c>
      <c r="C66" s="174"/>
      <c r="D66" s="103"/>
      <c r="E66" s="146"/>
      <c r="F66" s="633"/>
      <c r="G66" s="632"/>
      <c r="H66" s="289"/>
      <c r="I66" s="633"/>
      <c r="J66" s="632"/>
      <c r="K66" s="289"/>
      <c r="L66" s="633"/>
      <c r="M66" s="632"/>
      <c r="N66" s="289"/>
      <c r="O66" s="633"/>
      <c r="P66" s="632"/>
      <c r="Q66" s="289"/>
      <c r="R66" s="633"/>
      <c r="S66" s="632"/>
      <c r="T66" s="433"/>
      <c r="U66" s="720"/>
      <c r="V66" s="632"/>
      <c r="W66" s="433"/>
      <c r="X66" s="633"/>
      <c r="Y66" s="632"/>
      <c r="Z66" s="289"/>
      <c r="AA66" s="633">
        <v>2</v>
      </c>
      <c r="AB66" s="632" t="s">
        <v>73</v>
      </c>
      <c r="AC66" s="289"/>
      <c r="AD66" s="633"/>
      <c r="AE66" s="632"/>
      <c r="AF66" s="108"/>
      <c r="AG66" s="39">
        <v>5</v>
      </c>
      <c r="AH66" s="632" t="s">
        <v>74</v>
      </c>
      <c r="AI66" s="190"/>
      <c r="AJ66" s="703">
        <v>5</v>
      </c>
      <c r="AK66" s="632" t="s">
        <v>74</v>
      </c>
      <c r="AL66" s="289"/>
      <c r="AM66" s="633"/>
      <c r="AN66" s="632"/>
      <c r="AO66" s="289"/>
      <c r="AP66" s="633"/>
      <c r="AQ66" s="632"/>
      <c r="AR66" s="289"/>
      <c r="AS66" s="633">
        <v>3</v>
      </c>
      <c r="AT66" s="632" t="s">
        <v>74</v>
      </c>
      <c r="AU66" s="632"/>
      <c r="AV66" s="632">
        <v>5</v>
      </c>
      <c r="AW66" s="632" t="s">
        <v>74</v>
      </c>
      <c r="AX66" s="289"/>
      <c r="AY66" s="633"/>
      <c r="AZ66" s="632"/>
      <c r="BA66" s="289"/>
      <c r="BB66" s="633">
        <v>5</v>
      </c>
      <c r="BC66" s="632" t="s">
        <v>74</v>
      </c>
      <c r="BD66" s="289"/>
      <c r="BE66" s="633"/>
      <c r="BF66" s="632"/>
      <c r="BG66" s="289"/>
      <c r="BH66" s="633">
        <v>5</v>
      </c>
      <c r="BI66" s="632" t="s">
        <v>74</v>
      </c>
      <c r="BJ66" s="289"/>
      <c r="BK66" s="633"/>
      <c r="BL66" s="632"/>
      <c r="BM66" s="289"/>
      <c r="BN66" s="633">
        <v>5</v>
      </c>
      <c r="BO66" s="632" t="s">
        <v>74</v>
      </c>
      <c r="BP66" s="289"/>
      <c r="BQ66" s="502"/>
      <c r="BR66" s="68"/>
    </row>
    <row r="67" spans="1:70" ht="65.25" customHeight="1">
      <c r="A67" s="715" t="s">
        <v>184</v>
      </c>
      <c r="B67" s="672" t="s">
        <v>185</v>
      </c>
      <c r="C67" s="174"/>
      <c r="D67" s="103"/>
      <c r="E67" s="146"/>
      <c r="F67" s="633"/>
      <c r="G67" s="632"/>
      <c r="H67" s="289"/>
      <c r="I67" s="633"/>
      <c r="J67" s="632"/>
      <c r="K67" s="289"/>
      <c r="L67" s="633"/>
      <c r="M67" s="632"/>
      <c r="N67" s="289"/>
      <c r="O67" s="633"/>
      <c r="P67" s="632"/>
      <c r="Q67" s="289"/>
      <c r="R67" s="633">
        <v>3</v>
      </c>
      <c r="S67" s="632" t="s">
        <v>74</v>
      </c>
      <c r="T67" s="433"/>
      <c r="U67" s="720"/>
      <c r="V67" s="632"/>
      <c r="W67" s="433"/>
      <c r="X67" s="633"/>
      <c r="Y67" s="632"/>
      <c r="Z67" s="289"/>
      <c r="AA67" s="633">
        <v>4</v>
      </c>
      <c r="AB67" s="632" t="s">
        <v>74</v>
      </c>
      <c r="AC67" s="289"/>
      <c r="AD67" s="633"/>
      <c r="AE67" s="632"/>
      <c r="AF67" s="108"/>
      <c r="AG67" s="39">
        <v>5</v>
      </c>
      <c r="AH67" s="632" t="s">
        <v>74</v>
      </c>
      <c r="AI67" s="190"/>
      <c r="AJ67" s="703">
        <v>5</v>
      </c>
      <c r="AK67" s="632" t="s">
        <v>74</v>
      </c>
      <c r="AL67" s="289"/>
      <c r="AM67" s="633"/>
      <c r="AN67" s="632"/>
      <c r="AO67" s="289"/>
      <c r="AP67" s="633"/>
      <c r="AQ67" s="632"/>
      <c r="AR67" s="289"/>
      <c r="AS67" s="633">
        <v>3</v>
      </c>
      <c r="AT67" s="632" t="s">
        <v>74</v>
      </c>
      <c r="AU67" s="632"/>
      <c r="AV67" s="632">
        <v>5</v>
      </c>
      <c r="AW67" s="632" t="s">
        <v>74</v>
      </c>
      <c r="AX67" s="289"/>
      <c r="AY67" s="633"/>
      <c r="AZ67" s="632"/>
      <c r="BA67" s="289"/>
      <c r="BB67" s="633">
        <v>5</v>
      </c>
      <c r="BC67" s="632" t="s">
        <v>74</v>
      </c>
      <c r="BD67" s="289"/>
      <c r="BE67" s="633"/>
      <c r="BF67" s="632"/>
      <c r="BG67" s="289"/>
      <c r="BH67" s="633">
        <v>5</v>
      </c>
      <c r="BI67" s="632" t="s">
        <v>73</v>
      </c>
      <c r="BJ67" s="289"/>
      <c r="BK67" s="633"/>
      <c r="BL67" s="632"/>
      <c r="BM67" s="289"/>
      <c r="BN67" s="633"/>
      <c r="BO67" s="632"/>
      <c r="BP67" s="289"/>
      <c r="BQ67" s="502"/>
      <c r="BR67" s="68"/>
    </row>
    <row r="68" spans="1:70" ht="17.25" customHeight="1">
      <c r="A68" s="307"/>
      <c r="B68" s="712" t="s">
        <v>186</v>
      </c>
      <c r="C68" s="572"/>
      <c r="D68" s="361"/>
      <c r="E68" s="126"/>
      <c r="F68" s="457"/>
      <c r="G68" s="586"/>
      <c r="H68" s="320"/>
      <c r="I68" s="457"/>
      <c r="J68" s="586"/>
      <c r="K68" s="320"/>
      <c r="L68" s="457"/>
      <c r="M68" s="586"/>
      <c r="N68" s="320"/>
      <c r="O68" s="457"/>
      <c r="P68" s="586"/>
      <c r="Q68" s="320"/>
      <c r="R68" s="457"/>
      <c r="S68" s="586"/>
      <c r="T68" s="500"/>
      <c r="U68" s="260"/>
      <c r="V68" s="586"/>
      <c r="W68" s="500"/>
      <c r="X68" s="457"/>
      <c r="Y68" s="586"/>
      <c r="Z68" s="320"/>
      <c r="AA68" s="457"/>
      <c r="AB68" s="586"/>
      <c r="AC68" s="320"/>
      <c r="AD68" s="457"/>
      <c r="AE68" s="586"/>
      <c r="AF68" s="493"/>
      <c r="AG68" s="217"/>
      <c r="AH68" s="586"/>
      <c r="AI68" s="624"/>
      <c r="AJ68" s="217"/>
      <c r="AK68" s="586"/>
      <c r="AL68" s="320"/>
      <c r="AM68" s="457"/>
      <c r="AN68" s="586"/>
      <c r="AO68" s="320"/>
      <c r="AP68" s="457"/>
      <c r="AQ68" s="586"/>
      <c r="AR68" s="320"/>
      <c r="AS68" s="457"/>
      <c r="AT68" s="586"/>
      <c r="AU68" s="586"/>
      <c r="AV68" s="586"/>
      <c r="AW68" s="586"/>
      <c r="AX68" s="320"/>
      <c r="AY68" s="457"/>
      <c r="AZ68" s="586"/>
      <c r="BA68" s="320"/>
      <c r="BB68" s="457"/>
      <c r="BC68" s="586"/>
      <c r="BD68" s="320"/>
      <c r="BE68" s="457"/>
      <c r="BF68" s="586"/>
      <c r="BG68" s="320"/>
      <c r="BH68" s="457"/>
      <c r="BI68" s="586"/>
      <c r="BJ68" s="320"/>
      <c r="BK68" s="457"/>
      <c r="BL68" s="586"/>
      <c r="BM68" s="320"/>
      <c r="BN68" s="457"/>
      <c r="BO68" s="586"/>
      <c r="BP68" s="320"/>
      <c r="BQ68" s="502"/>
      <c r="BR68" s="68"/>
    </row>
    <row r="69" spans="1:70" ht="29.25" customHeight="1">
      <c r="A69" s="307"/>
      <c r="B69" s="414" t="s">
        <v>187</v>
      </c>
      <c r="C69" s="244"/>
      <c r="D69" s="607"/>
      <c r="E69" s="628"/>
      <c r="F69" s="261"/>
      <c r="G69" s="73"/>
      <c r="H69" s="172"/>
      <c r="I69" s="261"/>
      <c r="J69" s="73"/>
      <c r="K69" s="172"/>
      <c r="L69" s="261"/>
      <c r="M69" s="73"/>
      <c r="N69" s="172"/>
      <c r="O69" s="261"/>
      <c r="P69" s="73"/>
      <c r="Q69" s="172"/>
      <c r="R69" s="261"/>
      <c r="S69" s="73"/>
      <c r="T69" s="499"/>
      <c r="U69" s="288"/>
      <c r="V69" s="73"/>
      <c r="W69" s="499"/>
      <c r="X69" s="261"/>
      <c r="Y69" s="73"/>
      <c r="Z69" s="172"/>
      <c r="AA69" s="261"/>
      <c r="AB69" s="73"/>
      <c r="AC69" s="172"/>
      <c r="AD69" s="261"/>
      <c r="AE69" s="73"/>
      <c r="AF69" s="257"/>
      <c r="AG69" s="167"/>
      <c r="AH69" s="73"/>
      <c r="AI69" s="248"/>
      <c r="AJ69" s="167"/>
      <c r="AK69" s="73"/>
      <c r="AL69" s="172"/>
      <c r="AM69" s="261"/>
      <c r="AN69" s="73"/>
      <c r="AO69" s="172"/>
      <c r="AP69" s="261"/>
      <c r="AQ69" s="73"/>
      <c r="AR69" s="172"/>
      <c r="AS69" s="261"/>
      <c r="AT69" s="73"/>
      <c r="AU69" s="73"/>
      <c r="AV69" s="73"/>
      <c r="AW69" s="73"/>
      <c r="AX69" s="172"/>
      <c r="AY69" s="261"/>
      <c r="AZ69" s="73"/>
      <c r="BA69" s="172"/>
      <c r="BB69" s="261"/>
      <c r="BC69" s="73"/>
      <c r="BD69" s="172"/>
      <c r="BE69" s="261"/>
      <c r="BF69" s="73"/>
      <c r="BG69" s="172"/>
      <c r="BH69" s="261"/>
      <c r="BI69" s="73"/>
      <c r="BJ69" s="172"/>
      <c r="BK69" s="261"/>
      <c r="BL69" s="73"/>
      <c r="BM69" s="172"/>
      <c r="BN69" s="261"/>
      <c r="BO69" s="73"/>
      <c r="BP69" s="172"/>
      <c r="BQ69" s="502"/>
      <c r="BR69" s="68"/>
    </row>
    <row r="70" spans="1:70" ht="65.25" customHeight="1">
      <c r="A70" s="715" t="s">
        <v>188</v>
      </c>
      <c r="B70" s="96" t="s">
        <v>189</v>
      </c>
      <c r="C70" s="174">
        <v>4</v>
      </c>
      <c r="D70" s="103" t="s">
        <v>73</v>
      </c>
      <c r="E70" s="146"/>
      <c r="F70" s="633">
        <v>4</v>
      </c>
      <c r="G70" s="632" t="s">
        <v>73</v>
      </c>
      <c r="H70" s="289"/>
      <c r="I70" s="633">
        <v>5</v>
      </c>
      <c r="J70" s="632" t="s">
        <v>73</v>
      </c>
      <c r="K70" s="289"/>
      <c r="L70" s="633">
        <v>5</v>
      </c>
      <c r="M70" s="632" t="s">
        <v>73</v>
      </c>
      <c r="N70" s="289"/>
      <c r="O70" s="633">
        <v>5</v>
      </c>
      <c r="P70" s="632" t="s">
        <v>74</v>
      </c>
      <c r="Q70" s="289"/>
      <c r="R70" s="633"/>
      <c r="S70" s="632"/>
      <c r="T70" s="433"/>
      <c r="U70" s="720">
        <v>5</v>
      </c>
      <c r="V70" s="632" t="s">
        <v>74</v>
      </c>
      <c r="W70" s="433"/>
      <c r="X70" s="633"/>
      <c r="Y70" s="632"/>
      <c r="Z70" s="289"/>
      <c r="AA70" s="633">
        <v>3</v>
      </c>
      <c r="AB70" s="632" t="s">
        <v>73</v>
      </c>
      <c r="AC70" s="289"/>
      <c r="AD70" s="633">
        <v>5</v>
      </c>
      <c r="AE70" s="632" t="s">
        <v>74</v>
      </c>
      <c r="AF70" s="108"/>
      <c r="AG70" s="39">
        <v>5</v>
      </c>
      <c r="AH70" s="632" t="s">
        <v>74</v>
      </c>
      <c r="AI70" s="190"/>
      <c r="AJ70" s="703">
        <v>1</v>
      </c>
      <c r="AK70" s="632" t="s">
        <v>73</v>
      </c>
      <c r="AL70" s="289"/>
      <c r="AM70" s="633">
        <v>1</v>
      </c>
      <c r="AN70" s="632" t="s">
        <v>73</v>
      </c>
      <c r="AO70" s="289"/>
      <c r="AP70" s="633"/>
      <c r="AQ70" s="632"/>
      <c r="AR70" s="289"/>
      <c r="AS70" s="633">
        <v>1</v>
      </c>
      <c r="AT70" s="632" t="s">
        <v>73</v>
      </c>
      <c r="AU70" s="632"/>
      <c r="AV70" s="632">
        <v>1</v>
      </c>
      <c r="AW70" s="632" t="s">
        <v>73</v>
      </c>
      <c r="AX70" s="289"/>
      <c r="AY70" s="633"/>
      <c r="AZ70" s="632"/>
      <c r="BA70" s="289"/>
      <c r="BB70" s="633">
        <v>2</v>
      </c>
      <c r="BC70" s="632" t="s">
        <v>74</v>
      </c>
      <c r="BD70" s="289"/>
      <c r="BE70" s="633"/>
      <c r="BF70" s="632"/>
      <c r="BG70" s="289"/>
      <c r="BH70" s="633"/>
      <c r="BI70" s="632"/>
      <c r="BJ70" s="289"/>
      <c r="BK70" s="633">
        <v>1</v>
      </c>
      <c r="BL70" s="632" t="s">
        <v>73</v>
      </c>
      <c r="BM70" s="289"/>
      <c r="BN70" s="633">
        <v>1</v>
      </c>
      <c r="BO70" s="632" t="s">
        <v>73</v>
      </c>
      <c r="BP70" s="289"/>
      <c r="BQ70" s="502"/>
      <c r="BR70" s="68"/>
    </row>
    <row r="71" spans="1:70" ht="65.25" customHeight="1">
      <c r="A71" s="715" t="s">
        <v>190</v>
      </c>
      <c r="B71" s="96" t="s">
        <v>191</v>
      </c>
      <c r="C71" s="174">
        <v>3</v>
      </c>
      <c r="D71" s="103" t="s">
        <v>73</v>
      </c>
      <c r="E71" s="146"/>
      <c r="F71" s="633">
        <v>3</v>
      </c>
      <c r="G71" s="632" t="s">
        <v>73</v>
      </c>
      <c r="H71" s="289"/>
      <c r="I71" s="633">
        <v>5</v>
      </c>
      <c r="J71" s="632" t="s">
        <v>73</v>
      </c>
      <c r="K71" s="289"/>
      <c r="L71" s="633">
        <v>5</v>
      </c>
      <c r="M71" s="632" t="s">
        <v>74</v>
      </c>
      <c r="N71" s="289"/>
      <c r="O71" s="633">
        <v>5</v>
      </c>
      <c r="P71" s="632" t="s">
        <v>74</v>
      </c>
      <c r="Q71" s="289"/>
      <c r="R71" s="633"/>
      <c r="S71" s="632"/>
      <c r="T71" s="433"/>
      <c r="U71" s="720">
        <v>5</v>
      </c>
      <c r="V71" s="632" t="s">
        <v>74</v>
      </c>
      <c r="W71" s="433"/>
      <c r="X71" s="633"/>
      <c r="Y71" s="632"/>
      <c r="Z71" s="289"/>
      <c r="AA71" s="633">
        <v>3</v>
      </c>
      <c r="AB71" s="632" t="s">
        <v>73</v>
      </c>
      <c r="AC71" s="289"/>
      <c r="AD71" s="633">
        <v>5</v>
      </c>
      <c r="AE71" s="632" t="s">
        <v>74</v>
      </c>
      <c r="AF71" s="108"/>
      <c r="AG71" s="39">
        <v>5</v>
      </c>
      <c r="AH71" s="632" t="s">
        <v>74</v>
      </c>
      <c r="AI71" s="190"/>
      <c r="AJ71" s="703">
        <v>3</v>
      </c>
      <c r="AK71" s="632" t="s">
        <v>73</v>
      </c>
      <c r="AL71" s="289"/>
      <c r="AM71" s="633">
        <v>1</v>
      </c>
      <c r="AN71" s="632" t="s">
        <v>73</v>
      </c>
      <c r="AO71" s="289"/>
      <c r="AP71" s="633"/>
      <c r="AQ71" s="632"/>
      <c r="AR71" s="289"/>
      <c r="AS71" s="633">
        <v>1</v>
      </c>
      <c r="AT71" s="632" t="s">
        <v>73</v>
      </c>
      <c r="AU71" s="632"/>
      <c r="AV71" s="632">
        <v>3</v>
      </c>
      <c r="AW71" s="632" t="s">
        <v>74</v>
      </c>
      <c r="AX71" s="289"/>
      <c r="AY71" s="633"/>
      <c r="AZ71" s="632"/>
      <c r="BA71" s="289"/>
      <c r="BB71" s="633">
        <v>3</v>
      </c>
      <c r="BC71" s="632" t="s">
        <v>74</v>
      </c>
      <c r="BD71" s="289"/>
      <c r="BE71" s="633"/>
      <c r="BF71" s="632"/>
      <c r="BG71" s="289"/>
      <c r="BH71" s="633">
        <v>1</v>
      </c>
      <c r="BI71" s="632" t="s">
        <v>73</v>
      </c>
      <c r="BJ71" s="289"/>
      <c r="BK71" s="633">
        <v>1</v>
      </c>
      <c r="BL71" s="632" t="s">
        <v>73</v>
      </c>
      <c r="BM71" s="289"/>
      <c r="BN71" s="633">
        <v>1</v>
      </c>
      <c r="BO71" s="632" t="s">
        <v>73</v>
      </c>
      <c r="BP71" s="289"/>
      <c r="BQ71" s="502"/>
      <c r="BR71" s="68"/>
    </row>
    <row r="72" spans="1:70" ht="65.25" customHeight="1">
      <c r="A72" s="715" t="s">
        <v>192</v>
      </c>
      <c r="B72" s="672" t="s">
        <v>193</v>
      </c>
      <c r="C72" s="174"/>
      <c r="D72" s="103"/>
      <c r="E72" s="146"/>
      <c r="F72" s="633"/>
      <c r="G72" s="632"/>
      <c r="H72" s="289"/>
      <c r="I72" s="633"/>
      <c r="J72" s="632"/>
      <c r="K72" s="289"/>
      <c r="L72" s="633">
        <v>5</v>
      </c>
      <c r="M72" s="632" t="s">
        <v>73</v>
      </c>
      <c r="N72" s="289"/>
      <c r="O72" s="633">
        <v>5</v>
      </c>
      <c r="P72" s="632" t="s">
        <v>74</v>
      </c>
      <c r="Q72" s="289"/>
      <c r="R72" s="633">
        <v>3</v>
      </c>
      <c r="S72" s="632" t="s">
        <v>73</v>
      </c>
      <c r="T72" s="433"/>
      <c r="U72" s="720"/>
      <c r="V72" s="632"/>
      <c r="W72" s="433"/>
      <c r="X72" s="633">
        <v>5</v>
      </c>
      <c r="Y72" s="632" t="s">
        <v>74</v>
      </c>
      <c r="Z72" s="289"/>
      <c r="AA72" s="633">
        <v>3</v>
      </c>
      <c r="AB72" s="632" t="s">
        <v>74</v>
      </c>
      <c r="AC72" s="289"/>
      <c r="AD72" s="633"/>
      <c r="AE72" s="632"/>
      <c r="AF72" s="108"/>
      <c r="AG72" s="39">
        <v>5</v>
      </c>
      <c r="AH72" s="632" t="s">
        <v>74</v>
      </c>
      <c r="AI72" s="190"/>
      <c r="AJ72" s="703">
        <v>5</v>
      </c>
      <c r="AK72" s="632" t="s">
        <v>73</v>
      </c>
      <c r="AL72" s="289"/>
      <c r="AM72" s="633">
        <v>1</v>
      </c>
      <c r="AN72" s="632" t="s">
        <v>73</v>
      </c>
      <c r="AO72" s="289"/>
      <c r="AP72" s="633"/>
      <c r="AQ72" s="632"/>
      <c r="AR72" s="289"/>
      <c r="AS72" s="633">
        <v>1</v>
      </c>
      <c r="AT72" s="632" t="s">
        <v>73</v>
      </c>
      <c r="AU72" s="632"/>
      <c r="AV72" s="632">
        <v>1</v>
      </c>
      <c r="AW72" s="632" t="s">
        <v>73</v>
      </c>
      <c r="AX72" s="289"/>
      <c r="AY72" s="633"/>
      <c r="AZ72" s="632"/>
      <c r="BA72" s="289"/>
      <c r="BB72" s="633">
        <v>2</v>
      </c>
      <c r="BC72" s="632" t="s">
        <v>74</v>
      </c>
      <c r="BD72" s="289"/>
      <c r="BE72" s="633">
        <v>3</v>
      </c>
      <c r="BF72" s="632" t="s">
        <v>73</v>
      </c>
      <c r="BG72" s="289"/>
      <c r="BH72" s="633">
        <v>1</v>
      </c>
      <c r="BI72" s="632" t="s">
        <v>73</v>
      </c>
      <c r="BJ72" s="289"/>
      <c r="BK72" s="633">
        <v>1</v>
      </c>
      <c r="BL72" s="632" t="s">
        <v>73</v>
      </c>
      <c r="BM72" s="289"/>
      <c r="BN72" s="633"/>
      <c r="BO72" s="632"/>
      <c r="BP72" s="289"/>
      <c r="BQ72" s="502"/>
      <c r="BR72" s="68"/>
    </row>
    <row r="73" spans="1:70" ht="65.25" customHeight="1">
      <c r="A73" s="715" t="s">
        <v>194</v>
      </c>
      <c r="B73" s="672" t="s">
        <v>195</v>
      </c>
      <c r="C73" s="174"/>
      <c r="D73" s="103"/>
      <c r="E73" s="146"/>
      <c r="F73" s="633"/>
      <c r="G73" s="632"/>
      <c r="H73" s="289"/>
      <c r="I73" s="633"/>
      <c r="J73" s="632"/>
      <c r="K73" s="289"/>
      <c r="L73" s="633"/>
      <c r="M73" s="632"/>
      <c r="N73" s="289"/>
      <c r="O73" s="633"/>
      <c r="P73" s="632"/>
      <c r="Q73" s="289"/>
      <c r="R73" s="633"/>
      <c r="S73" s="632"/>
      <c r="T73" s="433"/>
      <c r="U73" s="720"/>
      <c r="V73" s="632"/>
      <c r="W73" s="433"/>
      <c r="X73" s="633"/>
      <c r="Y73" s="632"/>
      <c r="Z73" s="289"/>
      <c r="AA73" s="633">
        <v>2</v>
      </c>
      <c r="AB73" s="632" t="s">
        <v>73</v>
      </c>
      <c r="AC73" s="289"/>
      <c r="AD73" s="633"/>
      <c r="AE73" s="632"/>
      <c r="AF73" s="108"/>
      <c r="AG73" s="39">
        <v>5</v>
      </c>
      <c r="AH73" s="632" t="s">
        <v>74</v>
      </c>
      <c r="AI73" s="190"/>
      <c r="AJ73" s="703">
        <v>3</v>
      </c>
      <c r="AK73" s="632" t="s">
        <v>73</v>
      </c>
      <c r="AL73" s="289"/>
      <c r="AM73" s="633"/>
      <c r="AN73" s="632"/>
      <c r="AO73" s="289"/>
      <c r="AP73" s="633"/>
      <c r="AQ73" s="632"/>
      <c r="AR73" s="289"/>
      <c r="AS73" s="633">
        <v>1</v>
      </c>
      <c r="AT73" s="632" t="s">
        <v>73</v>
      </c>
      <c r="AU73" s="632"/>
      <c r="AV73" s="632">
        <v>1</v>
      </c>
      <c r="AW73" s="632" t="s">
        <v>73</v>
      </c>
      <c r="AX73" s="289"/>
      <c r="AY73" s="633"/>
      <c r="AZ73" s="632"/>
      <c r="BA73" s="289"/>
      <c r="BB73" s="633">
        <v>2</v>
      </c>
      <c r="BC73" s="632" t="s">
        <v>73</v>
      </c>
      <c r="BD73" s="289"/>
      <c r="BE73" s="633"/>
      <c r="BF73" s="632"/>
      <c r="BG73" s="289"/>
      <c r="BH73" s="633">
        <v>1</v>
      </c>
      <c r="BI73" s="632" t="s">
        <v>73</v>
      </c>
      <c r="BJ73" s="289"/>
      <c r="BK73" s="633">
        <v>3</v>
      </c>
      <c r="BL73" s="632" t="s">
        <v>74</v>
      </c>
      <c r="BM73" s="289"/>
      <c r="BN73" s="633"/>
      <c r="BO73" s="632"/>
      <c r="BP73" s="289"/>
      <c r="BQ73" s="502"/>
      <c r="BR73" s="68"/>
    </row>
    <row r="74" spans="1:70" ht="65.25" customHeight="1">
      <c r="A74" s="715" t="s">
        <v>196</v>
      </c>
      <c r="B74" s="672" t="s">
        <v>197</v>
      </c>
      <c r="C74" s="174"/>
      <c r="D74" s="103"/>
      <c r="E74" s="146"/>
      <c r="F74" s="633"/>
      <c r="G74" s="632"/>
      <c r="H74" s="289"/>
      <c r="I74" s="633"/>
      <c r="J74" s="632"/>
      <c r="K74" s="289"/>
      <c r="L74" s="633"/>
      <c r="M74" s="632"/>
      <c r="N74" s="289"/>
      <c r="O74" s="633"/>
      <c r="P74" s="632"/>
      <c r="Q74" s="289"/>
      <c r="R74" s="633"/>
      <c r="S74" s="632"/>
      <c r="T74" s="433"/>
      <c r="U74" s="720"/>
      <c r="V74" s="632"/>
      <c r="W74" s="433"/>
      <c r="X74" s="633">
        <v>5</v>
      </c>
      <c r="Y74" s="632" t="s">
        <v>74</v>
      </c>
      <c r="Z74" s="289"/>
      <c r="AA74" s="633"/>
      <c r="AB74" s="632"/>
      <c r="AC74" s="289"/>
      <c r="AD74" s="633"/>
      <c r="AE74" s="632"/>
      <c r="AF74" s="108"/>
      <c r="AG74" s="39">
        <v>4</v>
      </c>
      <c r="AH74" s="632" t="s">
        <v>74</v>
      </c>
      <c r="AI74" s="190"/>
      <c r="AJ74" s="703"/>
      <c r="AK74" s="632"/>
      <c r="AL74" s="289"/>
      <c r="AM74" s="633"/>
      <c r="AN74" s="632"/>
      <c r="AO74" s="289"/>
      <c r="AP74" s="633"/>
      <c r="AQ74" s="632"/>
      <c r="AR74" s="289"/>
      <c r="AS74" s="633"/>
      <c r="AT74" s="632"/>
      <c r="AU74" s="632"/>
      <c r="AV74" s="632">
        <v>3</v>
      </c>
      <c r="AW74" s="632" t="s">
        <v>74</v>
      </c>
      <c r="AX74" s="289"/>
      <c r="AY74" s="633"/>
      <c r="AZ74" s="632"/>
      <c r="BA74" s="289"/>
      <c r="BB74" s="633"/>
      <c r="BC74" s="632"/>
      <c r="BD74" s="289"/>
      <c r="BE74" s="633"/>
      <c r="BF74" s="632"/>
      <c r="BG74" s="289"/>
      <c r="BH74" s="633"/>
      <c r="BI74" s="632"/>
      <c r="BJ74" s="289"/>
      <c r="BK74" s="633"/>
      <c r="BL74" s="632"/>
      <c r="BM74" s="289"/>
      <c r="BN74" s="633"/>
      <c r="BO74" s="632"/>
      <c r="BP74" s="289"/>
      <c r="BQ74" s="502"/>
      <c r="BR74" s="68"/>
    </row>
    <row r="75" spans="1:70" ht="65.25" customHeight="1">
      <c r="A75" s="715" t="s">
        <v>198</v>
      </c>
      <c r="B75" s="672" t="s">
        <v>318</v>
      </c>
      <c r="C75" s="174">
        <v>4</v>
      </c>
      <c r="D75" s="103" t="s">
        <v>74</v>
      </c>
      <c r="E75" s="146"/>
      <c r="F75" s="633">
        <v>4</v>
      </c>
      <c r="G75" s="632" t="s">
        <v>74</v>
      </c>
      <c r="H75" s="146"/>
      <c r="I75" s="633"/>
      <c r="J75" s="632"/>
      <c r="K75" s="289"/>
      <c r="L75" s="633">
        <v>3</v>
      </c>
      <c r="M75" s="632" t="s">
        <v>74</v>
      </c>
      <c r="N75" s="289"/>
      <c r="O75" s="633"/>
      <c r="P75" s="632"/>
      <c r="Q75" s="289"/>
      <c r="R75" s="633">
        <v>3</v>
      </c>
      <c r="S75" s="632" t="s">
        <v>74</v>
      </c>
      <c r="T75" s="433"/>
      <c r="U75" s="720"/>
      <c r="V75" s="632"/>
      <c r="W75" s="433"/>
      <c r="X75" s="633">
        <v>3</v>
      </c>
      <c r="Y75" s="632" t="s">
        <v>74</v>
      </c>
      <c r="Z75" s="289"/>
      <c r="AA75" s="633"/>
      <c r="AB75" s="632"/>
      <c r="AC75" s="289"/>
      <c r="AD75" s="633"/>
      <c r="AE75" s="632"/>
      <c r="AF75" s="108"/>
      <c r="AG75" s="39">
        <v>5</v>
      </c>
      <c r="AH75" s="632" t="s">
        <v>74</v>
      </c>
      <c r="AI75" s="190"/>
      <c r="AJ75" s="703"/>
      <c r="AK75" s="632"/>
      <c r="AL75" s="289"/>
      <c r="AM75" s="633"/>
      <c r="AN75" s="632"/>
      <c r="AO75" s="289"/>
      <c r="AP75" s="633"/>
      <c r="AQ75" s="632"/>
      <c r="AR75" s="289"/>
      <c r="AS75" s="633"/>
      <c r="AT75" s="632"/>
      <c r="AU75" s="632"/>
      <c r="AV75" s="632">
        <v>3</v>
      </c>
      <c r="AW75" s="632" t="s">
        <v>74</v>
      </c>
      <c r="AX75" s="289"/>
      <c r="AY75" s="633"/>
      <c r="AZ75" s="632"/>
      <c r="BA75" s="289"/>
      <c r="BB75" s="633">
        <v>2</v>
      </c>
      <c r="BC75" s="632" t="s">
        <v>73</v>
      </c>
      <c r="BD75" s="289"/>
      <c r="BE75" s="633"/>
      <c r="BF75" s="632"/>
      <c r="BG75" s="289"/>
      <c r="BH75" s="633"/>
      <c r="BI75" s="632"/>
      <c r="BJ75" s="289"/>
      <c r="BK75" s="633">
        <v>1</v>
      </c>
      <c r="BL75" s="632" t="s">
        <v>73</v>
      </c>
      <c r="BM75" s="289"/>
      <c r="BN75" s="633">
        <v>1</v>
      </c>
      <c r="BO75" s="632" t="s">
        <v>74</v>
      </c>
      <c r="BP75" s="289"/>
      <c r="BQ75" s="502"/>
      <c r="BR75" s="68"/>
    </row>
    <row r="76" spans="1:70" ht="65.25" customHeight="1">
      <c r="A76" s="715" t="s">
        <v>200</v>
      </c>
      <c r="B76" s="672" t="s">
        <v>201</v>
      </c>
      <c r="C76" s="174"/>
      <c r="D76" s="103"/>
      <c r="E76" s="146"/>
      <c r="F76" s="633"/>
      <c r="G76" s="632"/>
      <c r="H76" s="289"/>
      <c r="I76" s="633"/>
      <c r="J76" s="632"/>
      <c r="K76" s="289"/>
      <c r="L76" s="633">
        <v>3</v>
      </c>
      <c r="M76" s="632" t="s">
        <v>73</v>
      </c>
      <c r="N76" s="289"/>
      <c r="O76" s="633"/>
      <c r="P76" s="632"/>
      <c r="Q76" s="289"/>
      <c r="R76" s="633">
        <v>3</v>
      </c>
      <c r="S76" s="632" t="s">
        <v>74</v>
      </c>
      <c r="T76" s="433"/>
      <c r="U76" s="720"/>
      <c r="V76" s="632"/>
      <c r="W76" s="433"/>
      <c r="X76" s="633">
        <v>5</v>
      </c>
      <c r="Y76" s="632" t="s">
        <v>74</v>
      </c>
      <c r="Z76" s="289"/>
      <c r="AA76" s="633">
        <v>3</v>
      </c>
      <c r="AB76" s="632" t="s">
        <v>73</v>
      </c>
      <c r="AC76" s="289"/>
      <c r="AD76" s="633"/>
      <c r="AE76" s="632"/>
      <c r="AF76" s="108"/>
      <c r="AG76" s="39">
        <v>4</v>
      </c>
      <c r="AH76" s="632" t="s">
        <v>74</v>
      </c>
      <c r="AI76" s="190"/>
      <c r="AJ76" s="703">
        <v>3</v>
      </c>
      <c r="AK76" s="632" t="s">
        <v>73</v>
      </c>
      <c r="AL76" s="289"/>
      <c r="AM76" s="633">
        <v>1</v>
      </c>
      <c r="AN76" s="632" t="s">
        <v>73</v>
      </c>
      <c r="AO76" s="289"/>
      <c r="AP76" s="633"/>
      <c r="AQ76" s="632"/>
      <c r="AR76" s="289"/>
      <c r="AS76" s="633">
        <v>1</v>
      </c>
      <c r="AT76" s="632" t="s">
        <v>73</v>
      </c>
      <c r="AU76" s="632"/>
      <c r="AV76" s="632">
        <v>5</v>
      </c>
      <c r="AW76" s="632" t="s">
        <v>74</v>
      </c>
      <c r="AX76" s="289"/>
      <c r="AY76" s="633"/>
      <c r="AZ76" s="632"/>
      <c r="BA76" s="289"/>
      <c r="BB76" s="633">
        <v>2</v>
      </c>
      <c r="BC76" s="632" t="s">
        <v>73</v>
      </c>
      <c r="BD76" s="289"/>
      <c r="BE76" s="633"/>
      <c r="BF76" s="632"/>
      <c r="BG76" s="289"/>
      <c r="BH76" s="633"/>
      <c r="BI76" s="632"/>
      <c r="BJ76" s="289"/>
      <c r="BK76" s="633"/>
      <c r="BL76" s="632"/>
      <c r="BM76" s="289"/>
      <c r="BN76" s="633"/>
      <c r="BO76" s="632"/>
      <c r="BP76" s="289"/>
      <c r="BQ76" s="502"/>
      <c r="BR76" s="68"/>
    </row>
    <row r="77" spans="1:70" ht="29.25" customHeight="1">
      <c r="A77" s="68"/>
      <c r="B77" s="414" t="s">
        <v>202</v>
      </c>
      <c r="C77" s="244"/>
      <c r="D77" s="607"/>
      <c r="E77" s="628"/>
      <c r="F77" s="261"/>
      <c r="G77" s="73"/>
      <c r="H77" s="172"/>
      <c r="I77" s="261"/>
      <c r="J77" s="73"/>
      <c r="K77" s="172"/>
      <c r="L77" s="261"/>
      <c r="M77" s="73"/>
      <c r="N77" s="172"/>
      <c r="O77" s="261"/>
      <c r="P77" s="73"/>
      <c r="Q77" s="172"/>
      <c r="R77" s="261"/>
      <c r="S77" s="73"/>
      <c r="T77" s="499"/>
      <c r="U77" s="288"/>
      <c r="V77" s="73"/>
      <c r="W77" s="499"/>
      <c r="X77" s="261"/>
      <c r="Y77" s="73"/>
      <c r="Z77" s="172"/>
      <c r="AA77" s="261"/>
      <c r="AB77" s="73"/>
      <c r="AC77" s="172"/>
      <c r="AD77" s="261"/>
      <c r="AE77" s="73"/>
      <c r="AF77" s="257"/>
      <c r="AG77" s="167"/>
      <c r="AH77" s="73"/>
      <c r="AI77" s="248"/>
      <c r="AJ77" s="167"/>
      <c r="AK77" s="73"/>
      <c r="AL77" s="172"/>
      <c r="AM77" s="261"/>
      <c r="AN77" s="73"/>
      <c r="AO77" s="172"/>
      <c r="AP77" s="261"/>
      <c r="AQ77" s="73"/>
      <c r="AR77" s="172"/>
      <c r="AS77" s="261"/>
      <c r="AT77" s="73"/>
      <c r="AU77" s="73"/>
      <c r="AV77" s="73"/>
      <c r="AW77" s="73"/>
      <c r="AX77" s="172"/>
      <c r="AY77" s="261"/>
      <c r="AZ77" s="73"/>
      <c r="BA77" s="172"/>
      <c r="BB77" s="261"/>
      <c r="BC77" s="73"/>
      <c r="BD77" s="172"/>
      <c r="BE77" s="261"/>
      <c r="BF77" s="73"/>
      <c r="BG77" s="172"/>
      <c r="BH77" s="261"/>
      <c r="BI77" s="73"/>
      <c r="BJ77" s="172"/>
      <c r="BK77" s="261"/>
      <c r="BL77" s="73"/>
      <c r="BM77" s="172"/>
      <c r="BN77" s="261"/>
      <c r="BO77" s="73"/>
      <c r="BP77" s="172"/>
      <c r="BQ77" s="502"/>
      <c r="BR77" s="68"/>
    </row>
    <row r="78" spans="1:70" ht="65.25" customHeight="1">
      <c r="A78" s="715" t="s">
        <v>203</v>
      </c>
      <c r="B78" s="96" t="s">
        <v>204</v>
      </c>
      <c r="C78" s="174"/>
      <c r="D78" s="103"/>
      <c r="E78" s="146"/>
      <c r="F78" s="633"/>
      <c r="G78" s="632"/>
      <c r="H78" s="289"/>
      <c r="I78" s="633">
        <v>3</v>
      </c>
      <c r="J78" s="632" t="s">
        <v>73</v>
      </c>
      <c r="K78" s="289"/>
      <c r="L78" s="633">
        <v>5</v>
      </c>
      <c r="M78" s="632" t="s">
        <v>74</v>
      </c>
      <c r="N78" s="289"/>
      <c r="O78" s="633"/>
      <c r="P78" s="632"/>
      <c r="Q78" s="289"/>
      <c r="R78" s="633"/>
      <c r="S78" s="632"/>
      <c r="T78" s="433"/>
      <c r="U78" s="720"/>
      <c r="V78" s="632"/>
      <c r="W78" s="433"/>
      <c r="X78" s="633">
        <v>3</v>
      </c>
      <c r="Y78" s="632" t="s">
        <v>73</v>
      </c>
      <c r="Z78" s="289"/>
      <c r="AA78" s="633">
        <v>5</v>
      </c>
      <c r="AB78" s="632" t="s">
        <v>74</v>
      </c>
      <c r="AC78" s="289"/>
      <c r="AD78" s="633"/>
      <c r="AE78" s="632"/>
      <c r="AF78" s="108"/>
      <c r="AG78" s="39">
        <v>5</v>
      </c>
      <c r="AH78" s="632" t="s">
        <v>74</v>
      </c>
      <c r="AI78" s="190"/>
      <c r="AJ78" s="703">
        <v>5</v>
      </c>
      <c r="AK78" s="632" t="s">
        <v>74</v>
      </c>
      <c r="AL78" s="289"/>
      <c r="AM78" s="633"/>
      <c r="AN78" s="632"/>
      <c r="AO78" s="289"/>
      <c r="AP78" s="633"/>
      <c r="AQ78" s="632"/>
      <c r="AR78" s="289"/>
      <c r="AS78" s="633"/>
      <c r="AT78" s="632"/>
      <c r="AU78" s="632"/>
      <c r="AV78" s="632">
        <v>1</v>
      </c>
      <c r="AW78" s="632" t="s">
        <v>73</v>
      </c>
      <c r="AX78" s="289"/>
      <c r="AY78" s="633"/>
      <c r="AZ78" s="632"/>
      <c r="BA78" s="289"/>
      <c r="BB78" s="633">
        <v>2</v>
      </c>
      <c r="BC78" s="632" t="s">
        <v>73</v>
      </c>
      <c r="BD78" s="289"/>
      <c r="BE78" s="633"/>
      <c r="BF78" s="632"/>
      <c r="BG78" s="289"/>
      <c r="BH78" s="633"/>
      <c r="BI78" s="632"/>
      <c r="BJ78" s="289"/>
      <c r="BK78" s="633"/>
      <c r="BL78" s="632"/>
      <c r="BM78" s="289"/>
      <c r="BN78" s="633"/>
      <c r="BO78" s="632"/>
      <c r="BP78" s="289"/>
      <c r="BQ78" s="502"/>
      <c r="BR78" s="68"/>
    </row>
    <row r="79" spans="1:70" ht="65.25" customHeight="1">
      <c r="A79" s="715" t="s">
        <v>205</v>
      </c>
      <c r="B79" s="96" t="s">
        <v>206</v>
      </c>
      <c r="C79" s="174"/>
      <c r="D79" s="103"/>
      <c r="E79" s="146"/>
      <c r="F79" s="633"/>
      <c r="G79" s="632"/>
      <c r="H79" s="289"/>
      <c r="I79" s="633"/>
      <c r="J79" s="632"/>
      <c r="K79" s="289"/>
      <c r="L79" s="633"/>
      <c r="M79" s="632"/>
      <c r="N79" s="289"/>
      <c r="O79" s="633"/>
      <c r="P79" s="632"/>
      <c r="Q79" s="289"/>
      <c r="R79" s="633"/>
      <c r="S79" s="632"/>
      <c r="T79" s="433"/>
      <c r="U79" s="720"/>
      <c r="V79" s="632"/>
      <c r="W79" s="433"/>
      <c r="X79" s="633"/>
      <c r="Y79" s="632"/>
      <c r="Z79" s="289"/>
      <c r="AA79" s="633">
        <v>5</v>
      </c>
      <c r="AB79" s="632" t="s">
        <v>74</v>
      </c>
      <c r="AC79" s="289"/>
      <c r="AD79" s="633"/>
      <c r="AE79" s="632"/>
      <c r="AF79" s="108"/>
      <c r="AG79" s="39">
        <v>5</v>
      </c>
      <c r="AH79" s="632" t="s">
        <v>74</v>
      </c>
      <c r="AI79" s="190"/>
      <c r="AJ79" s="703">
        <v>1</v>
      </c>
      <c r="AK79" s="632" t="s">
        <v>73</v>
      </c>
      <c r="AL79" s="289"/>
      <c r="AM79" s="633">
        <v>1</v>
      </c>
      <c r="AN79" s="632" t="s">
        <v>73</v>
      </c>
      <c r="AO79" s="289"/>
      <c r="AP79" s="633"/>
      <c r="AQ79" s="632"/>
      <c r="AR79" s="289"/>
      <c r="AS79" s="633">
        <v>3</v>
      </c>
      <c r="AT79" s="632" t="s">
        <v>74</v>
      </c>
      <c r="AU79" s="632"/>
      <c r="AV79" s="632">
        <v>5</v>
      </c>
      <c r="AW79" s="632" t="s">
        <v>74</v>
      </c>
      <c r="AX79" s="289"/>
      <c r="AY79" s="633"/>
      <c r="AZ79" s="632"/>
      <c r="BA79" s="289"/>
      <c r="BB79" s="633">
        <v>3</v>
      </c>
      <c r="BC79" s="632" t="s">
        <v>74</v>
      </c>
      <c r="BD79" s="289"/>
      <c r="BE79" s="633"/>
      <c r="BF79" s="632"/>
      <c r="BG79" s="289"/>
      <c r="BH79" s="633">
        <v>3</v>
      </c>
      <c r="BI79" s="632" t="s">
        <v>74</v>
      </c>
      <c r="BJ79" s="289"/>
      <c r="BK79" s="633"/>
      <c r="BL79" s="632"/>
      <c r="BM79" s="289"/>
      <c r="BN79" s="633">
        <v>3</v>
      </c>
      <c r="BO79" s="632" t="s">
        <v>74</v>
      </c>
      <c r="BP79" s="289"/>
      <c r="BQ79" s="502"/>
      <c r="BR79" s="68"/>
    </row>
    <row r="80" spans="1:70" ht="65.25" customHeight="1">
      <c r="A80" s="715" t="s">
        <v>207</v>
      </c>
      <c r="B80" s="672" t="s">
        <v>208</v>
      </c>
      <c r="C80" s="174"/>
      <c r="D80" s="103"/>
      <c r="E80" s="146"/>
      <c r="F80" s="633"/>
      <c r="G80" s="632"/>
      <c r="H80" s="289"/>
      <c r="I80" s="633">
        <v>3</v>
      </c>
      <c r="J80" s="632" t="s">
        <v>73</v>
      </c>
      <c r="K80" s="289"/>
      <c r="L80" s="633">
        <v>3</v>
      </c>
      <c r="M80" s="632" t="s">
        <v>73</v>
      </c>
      <c r="N80" s="289"/>
      <c r="O80" s="633">
        <v>5</v>
      </c>
      <c r="P80" s="632" t="s">
        <v>73</v>
      </c>
      <c r="Q80" s="289"/>
      <c r="R80" s="633"/>
      <c r="S80" s="632"/>
      <c r="T80" s="433"/>
      <c r="U80" s="720"/>
      <c r="V80" s="632"/>
      <c r="W80" s="433"/>
      <c r="X80" s="633">
        <v>5</v>
      </c>
      <c r="Y80" s="632" t="s">
        <v>74</v>
      </c>
      <c r="Z80" s="289"/>
      <c r="AA80" s="633">
        <v>5</v>
      </c>
      <c r="AB80" s="632" t="s">
        <v>74</v>
      </c>
      <c r="AC80" s="289"/>
      <c r="AD80" s="633">
        <v>5</v>
      </c>
      <c r="AE80" s="632" t="s">
        <v>73</v>
      </c>
      <c r="AF80" s="108"/>
      <c r="AG80" s="39">
        <v>5</v>
      </c>
      <c r="AH80" s="632" t="s">
        <v>74</v>
      </c>
      <c r="AI80" s="190"/>
      <c r="AJ80" s="703">
        <v>5</v>
      </c>
      <c r="AK80" s="632" t="s">
        <v>74</v>
      </c>
      <c r="AL80" s="289"/>
      <c r="AM80" s="633"/>
      <c r="AN80" s="632"/>
      <c r="AO80" s="289"/>
      <c r="AP80" s="633"/>
      <c r="AQ80" s="632"/>
      <c r="AR80" s="289"/>
      <c r="AS80" s="633">
        <v>1</v>
      </c>
      <c r="AT80" s="632" t="s">
        <v>73</v>
      </c>
      <c r="AU80" s="632"/>
      <c r="AV80" s="632">
        <v>1</v>
      </c>
      <c r="AW80" s="632" t="s">
        <v>73</v>
      </c>
      <c r="AX80" s="289"/>
      <c r="AY80" s="633"/>
      <c r="AZ80" s="632"/>
      <c r="BA80" s="289"/>
      <c r="BB80" s="633">
        <v>3</v>
      </c>
      <c r="BC80" s="632" t="s">
        <v>73</v>
      </c>
      <c r="BD80" s="289"/>
      <c r="BE80" s="633"/>
      <c r="BF80" s="632"/>
      <c r="BG80" s="289"/>
      <c r="BH80" s="633"/>
      <c r="BI80" s="632"/>
      <c r="BJ80" s="289"/>
      <c r="BK80" s="633">
        <v>3</v>
      </c>
      <c r="BL80" s="632" t="s">
        <v>74</v>
      </c>
      <c r="BM80" s="289"/>
      <c r="BN80" s="633">
        <v>3</v>
      </c>
      <c r="BO80" s="632" t="s">
        <v>74</v>
      </c>
      <c r="BP80" s="289"/>
      <c r="BQ80" s="502"/>
      <c r="BR80" s="68"/>
    </row>
    <row r="81" spans="1:70" ht="65.25" customHeight="1">
      <c r="A81" s="715" t="s">
        <v>209</v>
      </c>
      <c r="B81" s="672" t="s">
        <v>210</v>
      </c>
      <c r="C81" s="174"/>
      <c r="D81" s="103"/>
      <c r="E81" s="146"/>
      <c r="F81" s="633"/>
      <c r="G81" s="632"/>
      <c r="H81" s="289"/>
      <c r="I81" s="633"/>
      <c r="J81" s="632"/>
      <c r="K81" s="289"/>
      <c r="L81" s="633"/>
      <c r="M81" s="632"/>
      <c r="N81" s="289"/>
      <c r="O81" s="633">
        <v>5</v>
      </c>
      <c r="P81" s="632" t="s">
        <v>73</v>
      </c>
      <c r="Q81" s="289"/>
      <c r="R81" s="633">
        <v>3</v>
      </c>
      <c r="S81" s="632" t="s">
        <v>73</v>
      </c>
      <c r="T81" s="433"/>
      <c r="U81" s="720"/>
      <c r="V81" s="632"/>
      <c r="W81" s="433"/>
      <c r="X81" s="633">
        <v>5</v>
      </c>
      <c r="Y81" s="632" t="s">
        <v>74</v>
      </c>
      <c r="Z81" s="289"/>
      <c r="AA81" s="633">
        <v>3</v>
      </c>
      <c r="AB81" s="632" t="s">
        <v>73</v>
      </c>
      <c r="AC81" s="289"/>
      <c r="AD81" s="633">
        <v>5</v>
      </c>
      <c r="AE81" s="632" t="s">
        <v>73</v>
      </c>
      <c r="AF81" s="108"/>
      <c r="AG81" s="39">
        <v>5</v>
      </c>
      <c r="AH81" s="632" t="s">
        <v>74</v>
      </c>
      <c r="AI81" s="190"/>
      <c r="AJ81" s="703"/>
      <c r="AK81" s="632"/>
      <c r="AL81" s="289"/>
      <c r="AM81" s="633"/>
      <c r="AN81" s="632"/>
      <c r="AO81" s="289"/>
      <c r="AP81" s="633"/>
      <c r="AQ81" s="632"/>
      <c r="AR81" s="289"/>
      <c r="AS81" s="633"/>
      <c r="AT81" s="632"/>
      <c r="AU81" s="632"/>
      <c r="AV81" s="632">
        <v>3</v>
      </c>
      <c r="AW81" s="632" t="s">
        <v>74</v>
      </c>
      <c r="AX81" s="289"/>
      <c r="AY81" s="633"/>
      <c r="AZ81" s="632"/>
      <c r="BA81" s="289"/>
      <c r="BB81" s="633">
        <v>4</v>
      </c>
      <c r="BC81" s="632" t="s">
        <v>74</v>
      </c>
      <c r="BD81" s="289"/>
      <c r="BE81" s="633"/>
      <c r="BF81" s="632"/>
      <c r="BG81" s="289"/>
      <c r="BH81" s="633"/>
      <c r="BI81" s="632"/>
      <c r="BJ81" s="289"/>
      <c r="BK81" s="633"/>
      <c r="BL81" s="632"/>
      <c r="BM81" s="289"/>
      <c r="BN81" s="633"/>
      <c r="BO81" s="632"/>
      <c r="BP81" s="289"/>
      <c r="BQ81" s="502"/>
      <c r="BR81" s="68"/>
    </row>
    <row r="82" spans="1:70" ht="29.25" customHeight="1">
      <c r="A82" s="68"/>
      <c r="B82" s="495" t="s">
        <v>211</v>
      </c>
      <c r="C82" s="607"/>
      <c r="D82" s="607"/>
      <c r="E82" s="628"/>
      <c r="F82" s="261"/>
      <c r="G82" s="73"/>
      <c r="H82" s="172"/>
      <c r="I82" s="261"/>
      <c r="J82" s="73"/>
      <c r="K82" s="172"/>
      <c r="L82" s="261"/>
      <c r="M82" s="73"/>
      <c r="N82" s="172"/>
      <c r="O82" s="261"/>
      <c r="P82" s="73"/>
      <c r="Q82" s="172"/>
      <c r="R82" s="261"/>
      <c r="S82" s="73"/>
      <c r="T82" s="499"/>
      <c r="U82" s="288"/>
      <c r="V82" s="73"/>
      <c r="W82" s="499"/>
      <c r="X82" s="261"/>
      <c r="Y82" s="73"/>
      <c r="Z82" s="172"/>
      <c r="AA82" s="261"/>
      <c r="AB82" s="73"/>
      <c r="AC82" s="172"/>
      <c r="AD82" s="261"/>
      <c r="AE82" s="73"/>
      <c r="AF82" s="257"/>
      <c r="AG82" s="167"/>
      <c r="AH82" s="73"/>
      <c r="AI82" s="248"/>
      <c r="AJ82" s="167"/>
      <c r="AK82" s="73"/>
      <c r="AL82" s="172"/>
      <c r="AM82" s="261"/>
      <c r="AN82" s="73"/>
      <c r="AO82" s="172"/>
      <c r="AP82" s="261"/>
      <c r="AQ82" s="73"/>
      <c r="AR82" s="172"/>
      <c r="AS82" s="261"/>
      <c r="AT82" s="73"/>
      <c r="AU82" s="73"/>
      <c r="AV82" s="73"/>
      <c r="AW82" s="73"/>
      <c r="AX82" s="172"/>
      <c r="AY82" s="261"/>
      <c r="AZ82" s="73"/>
      <c r="BA82" s="172"/>
      <c r="BB82" s="261"/>
      <c r="BC82" s="73"/>
      <c r="BD82" s="172"/>
      <c r="BE82" s="261"/>
      <c r="BF82" s="73"/>
      <c r="BG82" s="172"/>
      <c r="BH82" s="261"/>
      <c r="BI82" s="73"/>
      <c r="BJ82" s="172"/>
      <c r="BK82" s="261"/>
      <c r="BL82" s="73"/>
      <c r="BM82" s="172"/>
      <c r="BN82" s="261"/>
      <c r="BO82" s="73"/>
      <c r="BP82" s="172"/>
      <c r="BQ82" s="502"/>
      <c r="BR82" s="68"/>
    </row>
    <row r="83" spans="1:70" ht="65.25" customHeight="1">
      <c r="A83" s="715" t="s">
        <v>212</v>
      </c>
      <c r="B83" s="672" t="s">
        <v>213</v>
      </c>
      <c r="C83" s="174"/>
      <c r="D83" s="103"/>
      <c r="E83" s="146"/>
      <c r="F83" s="633"/>
      <c r="G83" s="632"/>
      <c r="H83" s="289"/>
      <c r="I83" s="633"/>
      <c r="J83" s="632"/>
      <c r="K83" s="289"/>
      <c r="L83" s="633"/>
      <c r="M83" s="632"/>
      <c r="N83" s="289"/>
      <c r="O83" s="633">
        <v>3</v>
      </c>
      <c r="P83" s="632" t="s">
        <v>73</v>
      </c>
      <c r="Q83" s="289"/>
      <c r="R83" s="633">
        <v>2</v>
      </c>
      <c r="S83" s="632" t="s">
        <v>73</v>
      </c>
      <c r="T83" s="433"/>
      <c r="U83" s="720">
        <v>5</v>
      </c>
      <c r="V83" s="632" t="s">
        <v>74</v>
      </c>
      <c r="W83" s="433"/>
      <c r="X83" s="633">
        <v>3</v>
      </c>
      <c r="Y83" s="632" t="s">
        <v>73</v>
      </c>
      <c r="Z83" s="289"/>
      <c r="AA83" s="633">
        <v>5</v>
      </c>
      <c r="AB83" s="632" t="s">
        <v>73</v>
      </c>
      <c r="AC83" s="289"/>
      <c r="AD83" s="633">
        <v>3</v>
      </c>
      <c r="AE83" s="632" t="s">
        <v>73</v>
      </c>
      <c r="AF83" s="108"/>
      <c r="AG83" s="39">
        <v>5</v>
      </c>
      <c r="AH83" s="632" t="s">
        <v>74</v>
      </c>
      <c r="AI83" s="190"/>
      <c r="AJ83" s="703">
        <v>5</v>
      </c>
      <c r="AK83" s="632" t="s">
        <v>73</v>
      </c>
      <c r="AL83" s="289"/>
      <c r="AM83" s="633"/>
      <c r="AN83" s="632"/>
      <c r="AO83" s="289"/>
      <c r="AP83" s="633"/>
      <c r="AQ83" s="632"/>
      <c r="AR83" s="289"/>
      <c r="AS83" s="633"/>
      <c r="AT83" s="632"/>
      <c r="AU83" s="632"/>
      <c r="AV83" s="632">
        <v>5</v>
      </c>
      <c r="AW83" s="632" t="s">
        <v>74</v>
      </c>
      <c r="AX83" s="289"/>
      <c r="AY83" s="633">
        <v>3</v>
      </c>
      <c r="AZ83" s="632" t="s">
        <v>74</v>
      </c>
      <c r="BA83" s="289"/>
      <c r="BB83" s="633">
        <v>4</v>
      </c>
      <c r="BC83" s="632" t="s">
        <v>73</v>
      </c>
      <c r="BD83" s="289"/>
      <c r="BE83" s="633"/>
      <c r="BF83" s="632"/>
      <c r="BG83" s="289"/>
      <c r="BH83" s="633"/>
      <c r="BI83" s="632"/>
      <c r="BJ83" s="289"/>
      <c r="BK83" s="633">
        <v>3</v>
      </c>
      <c r="BL83" s="632" t="s">
        <v>73</v>
      </c>
      <c r="BM83" s="289"/>
      <c r="BN83" s="633">
        <v>3</v>
      </c>
      <c r="BO83" s="632" t="s">
        <v>73</v>
      </c>
      <c r="BP83" s="289"/>
      <c r="BQ83" s="502"/>
      <c r="BR83" s="68"/>
    </row>
    <row r="84" spans="1:70" ht="65.25" customHeight="1">
      <c r="A84" s="715" t="s">
        <v>214</v>
      </c>
      <c r="B84" s="672" t="s">
        <v>215</v>
      </c>
      <c r="C84" s="174"/>
      <c r="D84" s="103"/>
      <c r="E84" s="146"/>
      <c r="F84" s="633"/>
      <c r="G84" s="632"/>
      <c r="H84" s="289"/>
      <c r="I84" s="633">
        <v>3</v>
      </c>
      <c r="J84" s="632" t="s">
        <v>74</v>
      </c>
      <c r="K84" s="289"/>
      <c r="L84" s="633">
        <v>3</v>
      </c>
      <c r="M84" s="632" t="s">
        <v>74</v>
      </c>
      <c r="N84" s="289"/>
      <c r="O84" s="633"/>
      <c r="P84" s="632"/>
      <c r="Q84" s="289"/>
      <c r="R84" s="633">
        <v>3</v>
      </c>
      <c r="S84" s="632" t="s">
        <v>73</v>
      </c>
      <c r="T84" s="433"/>
      <c r="U84" s="720">
        <v>5</v>
      </c>
      <c r="V84" s="632" t="s">
        <v>74</v>
      </c>
      <c r="W84" s="433"/>
      <c r="X84" s="633"/>
      <c r="Y84" s="632"/>
      <c r="Z84" s="289"/>
      <c r="AA84" s="633">
        <v>2</v>
      </c>
      <c r="AB84" s="632" t="s">
        <v>73</v>
      </c>
      <c r="AC84" s="289"/>
      <c r="AD84" s="633"/>
      <c r="AE84" s="632"/>
      <c r="AF84" s="108"/>
      <c r="AG84" s="39">
        <v>3</v>
      </c>
      <c r="AH84" s="632" t="s">
        <v>74</v>
      </c>
      <c r="AI84" s="190"/>
      <c r="AJ84" s="703">
        <v>3</v>
      </c>
      <c r="AK84" s="632" t="s">
        <v>74</v>
      </c>
      <c r="AL84" s="289"/>
      <c r="AM84" s="633"/>
      <c r="AN84" s="632"/>
      <c r="AO84" s="289"/>
      <c r="AP84" s="633"/>
      <c r="AQ84" s="632"/>
      <c r="AR84" s="289"/>
      <c r="AS84" s="633">
        <v>1</v>
      </c>
      <c r="AT84" s="632" t="s">
        <v>73</v>
      </c>
      <c r="AU84" s="632"/>
      <c r="AV84" s="632">
        <v>1</v>
      </c>
      <c r="AW84" s="632" t="s">
        <v>73</v>
      </c>
      <c r="AX84" s="289"/>
      <c r="AY84" s="633"/>
      <c r="AZ84" s="632"/>
      <c r="BA84" s="289"/>
      <c r="BB84" s="633">
        <v>4</v>
      </c>
      <c r="BC84" s="632" t="s">
        <v>73</v>
      </c>
      <c r="BD84" s="289"/>
      <c r="BE84" s="633"/>
      <c r="BF84" s="632"/>
      <c r="BG84" s="289"/>
      <c r="BH84" s="633">
        <v>3</v>
      </c>
      <c r="BI84" s="632" t="s">
        <v>73</v>
      </c>
      <c r="BJ84" s="289"/>
      <c r="BK84" s="633"/>
      <c r="BL84" s="632"/>
      <c r="BM84" s="289"/>
      <c r="BN84" s="633">
        <v>3</v>
      </c>
      <c r="BO84" s="632" t="s">
        <v>73</v>
      </c>
      <c r="BP84" s="289"/>
      <c r="BQ84" s="502"/>
      <c r="BR84" s="68"/>
    </row>
    <row r="85" spans="1:70" ht="65.25" customHeight="1">
      <c r="A85" s="715" t="s">
        <v>216</v>
      </c>
      <c r="B85" s="672" t="s">
        <v>217</v>
      </c>
      <c r="C85" s="174"/>
      <c r="D85" s="103"/>
      <c r="E85" s="146"/>
      <c r="F85" s="633"/>
      <c r="G85" s="632"/>
      <c r="H85" s="289"/>
      <c r="I85" s="633"/>
      <c r="J85" s="632"/>
      <c r="K85" s="289"/>
      <c r="L85" s="633"/>
      <c r="M85" s="632"/>
      <c r="N85" s="289"/>
      <c r="O85" s="633"/>
      <c r="P85" s="632"/>
      <c r="Q85" s="289"/>
      <c r="R85" s="633">
        <v>2</v>
      </c>
      <c r="S85" s="632" t="s">
        <v>73</v>
      </c>
      <c r="T85" s="433"/>
      <c r="U85" s="720"/>
      <c r="V85" s="632"/>
      <c r="W85" s="433"/>
      <c r="X85" s="633"/>
      <c r="Y85" s="632"/>
      <c r="Z85" s="289"/>
      <c r="AA85" s="633">
        <v>2</v>
      </c>
      <c r="AB85" s="632" t="s">
        <v>73</v>
      </c>
      <c r="AC85" s="289"/>
      <c r="AD85" s="633"/>
      <c r="AE85" s="632"/>
      <c r="AF85" s="108"/>
      <c r="AG85" s="39">
        <v>5</v>
      </c>
      <c r="AH85" s="632" t="s">
        <v>74</v>
      </c>
      <c r="AI85" s="190"/>
      <c r="AJ85" s="703">
        <v>3</v>
      </c>
      <c r="AK85" s="632" t="s">
        <v>73</v>
      </c>
      <c r="AL85" s="289"/>
      <c r="AM85" s="633"/>
      <c r="AN85" s="632"/>
      <c r="AO85" s="289"/>
      <c r="AP85" s="633"/>
      <c r="AQ85" s="632"/>
      <c r="AR85" s="289"/>
      <c r="AS85" s="633">
        <v>3</v>
      </c>
      <c r="AT85" s="632" t="s">
        <v>74</v>
      </c>
      <c r="AU85" s="632"/>
      <c r="AV85" s="632">
        <v>1</v>
      </c>
      <c r="AW85" s="632" t="s">
        <v>73</v>
      </c>
      <c r="AX85" s="289"/>
      <c r="AY85" s="633">
        <v>3</v>
      </c>
      <c r="AZ85" s="632" t="s">
        <v>74</v>
      </c>
      <c r="BA85" s="289"/>
      <c r="BB85" s="633">
        <v>2</v>
      </c>
      <c r="BC85" s="632" t="s">
        <v>73</v>
      </c>
      <c r="BD85" s="289"/>
      <c r="BE85" s="633"/>
      <c r="BF85" s="632"/>
      <c r="BG85" s="289"/>
      <c r="BH85" s="633"/>
      <c r="BI85" s="632"/>
      <c r="BJ85" s="289"/>
      <c r="BK85" s="633"/>
      <c r="BL85" s="632"/>
      <c r="BM85" s="289"/>
      <c r="BN85" s="633"/>
      <c r="BO85" s="632"/>
      <c r="BP85" s="289"/>
      <c r="BQ85" s="502"/>
      <c r="BR85" s="68"/>
    </row>
    <row r="86" spans="1:70" ht="29.25" customHeight="1">
      <c r="A86" s="68"/>
      <c r="B86" s="664" t="s">
        <v>218</v>
      </c>
      <c r="C86" s="235"/>
      <c r="D86" s="392"/>
      <c r="E86" s="675"/>
      <c r="F86" s="365"/>
      <c r="G86" s="643"/>
      <c r="H86" s="454"/>
      <c r="I86" s="365"/>
      <c r="J86" s="643"/>
      <c r="K86" s="454"/>
      <c r="L86" s="365"/>
      <c r="M86" s="643"/>
      <c r="N86" s="454"/>
      <c r="O86" s="365"/>
      <c r="P86" s="643"/>
      <c r="Q86" s="454"/>
      <c r="R86" s="365"/>
      <c r="S86" s="643"/>
      <c r="T86" s="358"/>
      <c r="U86" s="181"/>
      <c r="V86" s="643"/>
      <c r="W86" s="358"/>
      <c r="X86" s="365"/>
      <c r="Y86" s="643"/>
      <c r="Z86" s="454"/>
      <c r="AA86" s="365"/>
      <c r="AB86" s="643"/>
      <c r="AC86" s="454"/>
      <c r="AD86" s="365"/>
      <c r="AE86" s="643"/>
      <c r="AF86" s="512"/>
      <c r="AG86" s="49"/>
      <c r="AH86" s="643"/>
      <c r="AI86" s="526"/>
      <c r="AJ86" s="49"/>
      <c r="AK86" s="643"/>
      <c r="AL86" s="454"/>
      <c r="AM86" s="365"/>
      <c r="AN86" s="643"/>
      <c r="AO86" s="454"/>
      <c r="AP86" s="365"/>
      <c r="AQ86" s="643"/>
      <c r="AR86" s="454"/>
      <c r="AS86" s="365"/>
      <c r="AT86" s="643"/>
      <c r="AU86" s="643"/>
      <c r="AV86" s="643"/>
      <c r="AW86" s="643"/>
      <c r="AX86" s="454"/>
      <c r="AY86" s="365"/>
      <c r="AZ86" s="643"/>
      <c r="BA86" s="454"/>
      <c r="BB86" s="365"/>
      <c r="BC86" s="643"/>
      <c r="BD86" s="454"/>
      <c r="BE86" s="365"/>
      <c r="BF86" s="643"/>
      <c r="BG86" s="454"/>
      <c r="BH86" s="365"/>
      <c r="BI86" s="643"/>
      <c r="BJ86" s="454"/>
      <c r="BK86" s="365"/>
      <c r="BL86" s="643"/>
      <c r="BM86" s="454"/>
      <c r="BN86" s="365"/>
      <c r="BO86" s="643"/>
      <c r="BP86" s="454"/>
      <c r="BQ86" s="502"/>
      <c r="BR86" s="68"/>
    </row>
    <row r="87" spans="1:70" ht="65.25" customHeight="1">
      <c r="A87" s="715" t="s">
        <v>219</v>
      </c>
      <c r="B87" s="96" t="s">
        <v>220</v>
      </c>
      <c r="C87" s="174"/>
      <c r="D87" s="103"/>
      <c r="E87" s="146"/>
      <c r="F87" s="633"/>
      <c r="G87" s="632"/>
      <c r="H87" s="289"/>
      <c r="I87" s="633"/>
      <c r="J87" s="632"/>
      <c r="K87" s="289"/>
      <c r="L87" s="633"/>
      <c r="M87" s="632"/>
      <c r="N87" s="289"/>
      <c r="O87" s="633"/>
      <c r="P87" s="632"/>
      <c r="Q87" s="289"/>
      <c r="R87" s="633"/>
      <c r="S87" s="632"/>
      <c r="T87" s="433"/>
      <c r="U87" s="720"/>
      <c r="V87" s="632"/>
      <c r="W87" s="433"/>
      <c r="X87" s="633">
        <v>5</v>
      </c>
      <c r="Y87" s="632" t="s">
        <v>74</v>
      </c>
      <c r="Z87" s="289"/>
      <c r="AA87" s="633"/>
      <c r="AB87" s="632"/>
      <c r="AC87" s="289"/>
      <c r="AD87" s="633"/>
      <c r="AE87" s="632"/>
      <c r="AF87" s="108"/>
      <c r="AG87" s="39">
        <v>5</v>
      </c>
      <c r="AH87" s="632" t="s">
        <v>74</v>
      </c>
      <c r="AI87" s="190"/>
      <c r="AJ87" s="703"/>
      <c r="AK87" s="632"/>
      <c r="AL87" s="289"/>
      <c r="AM87" s="633"/>
      <c r="AN87" s="632"/>
      <c r="AO87" s="289"/>
      <c r="AP87" s="633"/>
      <c r="AQ87" s="632"/>
      <c r="AR87" s="289"/>
      <c r="AS87" s="633">
        <v>1</v>
      </c>
      <c r="AT87" s="632" t="s">
        <v>73</v>
      </c>
      <c r="AU87" s="632"/>
      <c r="AV87" s="632"/>
      <c r="AW87" s="632"/>
      <c r="AX87" s="289"/>
      <c r="AY87" s="633"/>
      <c r="AZ87" s="632"/>
      <c r="BA87" s="289"/>
      <c r="BB87" s="633">
        <v>1</v>
      </c>
      <c r="BC87" s="632" t="s">
        <v>73</v>
      </c>
      <c r="BD87" s="289"/>
      <c r="BE87" s="633"/>
      <c r="BF87" s="632"/>
      <c r="BG87" s="289"/>
      <c r="BH87" s="633"/>
      <c r="BI87" s="632"/>
      <c r="BJ87" s="289"/>
      <c r="BK87" s="633"/>
      <c r="BL87" s="632"/>
      <c r="BM87" s="289"/>
      <c r="BN87" s="633"/>
      <c r="BO87" s="632"/>
      <c r="BP87" s="289"/>
      <c r="BQ87" s="502"/>
      <c r="BR87" s="68"/>
    </row>
    <row r="88" spans="1:70" ht="65.25" customHeight="1">
      <c r="A88" s="715" t="s">
        <v>221</v>
      </c>
      <c r="B88" s="96" t="s">
        <v>222</v>
      </c>
      <c r="C88" s="174"/>
      <c r="D88" s="103"/>
      <c r="E88" s="146"/>
      <c r="F88" s="633"/>
      <c r="G88" s="632"/>
      <c r="H88" s="289"/>
      <c r="I88" s="633"/>
      <c r="J88" s="632"/>
      <c r="K88" s="289"/>
      <c r="L88" s="633"/>
      <c r="M88" s="632"/>
      <c r="N88" s="289"/>
      <c r="O88" s="633"/>
      <c r="P88" s="632"/>
      <c r="Q88" s="289"/>
      <c r="R88" s="633"/>
      <c r="S88" s="632"/>
      <c r="T88" s="433"/>
      <c r="U88" s="720"/>
      <c r="V88" s="632"/>
      <c r="W88" s="433"/>
      <c r="X88" s="633">
        <v>5</v>
      </c>
      <c r="Y88" s="632" t="s">
        <v>74</v>
      </c>
      <c r="Z88" s="289"/>
      <c r="AA88" s="633"/>
      <c r="AB88" s="632"/>
      <c r="AC88" s="289"/>
      <c r="AD88" s="633"/>
      <c r="AE88" s="632"/>
      <c r="AF88" s="108"/>
      <c r="AG88" s="703"/>
      <c r="AH88" s="632"/>
      <c r="AI88" s="190"/>
      <c r="AJ88" s="703"/>
      <c r="AK88" s="632"/>
      <c r="AL88" s="289"/>
      <c r="AM88" s="633"/>
      <c r="AN88" s="632"/>
      <c r="AO88" s="289"/>
      <c r="AP88" s="633"/>
      <c r="AQ88" s="632"/>
      <c r="AR88" s="289"/>
      <c r="AS88" s="633"/>
      <c r="AT88" s="632"/>
      <c r="AU88" s="632"/>
      <c r="AV88" s="632"/>
      <c r="AW88" s="632"/>
      <c r="AX88" s="289"/>
      <c r="AY88" s="633"/>
      <c r="AZ88" s="632"/>
      <c r="BA88" s="289"/>
      <c r="BB88" s="633"/>
      <c r="BC88" s="632"/>
      <c r="BD88" s="289"/>
      <c r="BE88" s="633"/>
      <c r="BF88" s="632"/>
      <c r="BG88" s="289"/>
      <c r="BH88" s="633"/>
      <c r="BI88" s="632"/>
      <c r="BJ88" s="289"/>
      <c r="BK88" s="633"/>
      <c r="BL88" s="632"/>
      <c r="BM88" s="289"/>
      <c r="BN88" s="633"/>
      <c r="BO88" s="632"/>
      <c r="BP88" s="289"/>
      <c r="BQ88" s="502"/>
      <c r="BR88" s="68"/>
    </row>
    <row r="89" spans="1:70" ht="65.25" customHeight="1">
      <c r="A89" s="715" t="s">
        <v>223</v>
      </c>
      <c r="B89" s="96" t="s">
        <v>224</v>
      </c>
      <c r="C89" s="174">
        <v>1</v>
      </c>
      <c r="D89" s="103" t="s">
        <v>73</v>
      </c>
      <c r="E89" s="146"/>
      <c r="F89" s="633"/>
      <c r="G89" s="632"/>
      <c r="H89" s="289"/>
      <c r="I89" s="633"/>
      <c r="J89" s="632"/>
      <c r="K89" s="289"/>
      <c r="L89" s="633"/>
      <c r="M89" s="632"/>
      <c r="N89" s="289"/>
      <c r="O89" s="633"/>
      <c r="P89" s="632"/>
      <c r="Q89" s="289"/>
      <c r="R89" s="633"/>
      <c r="S89" s="632"/>
      <c r="T89" s="433"/>
      <c r="U89" s="720"/>
      <c r="V89" s="632"/>
      <c r="W89" s="433"/>
      <c r="X89" s="633">
        <v>5</v>
      </c>
      <c r="Y89" s="632" t="s">
        <v>74</v>
      </c>
      <c r="Z89" s="289"/>
      <c r="AA89" s="633"/>
      <c r="AB89" s="632"/>
      <c r="AC89" s="289"/>
      <c r="AD89" s="633"/>
      <c r="AE89" s="632"/>
      <c r="AF89" s="108"/>
      <c r="AG89" s="39">
        <v>5</v>
      </c>
      <c r="AH89" s="632" t="s">
        <v>74</v>
      </c>
      <c r="AI89" s="190"/>
      <c r="AJ89" s="703">
        <v>3</v>
      </c>
      <c r="AK89" s="632" t="s">
        <v>73</v>
      </c>
      <c r="AL89" s="289"/>
      <c r="AM89" s="633"/>
      <c r="AN89" s="632"/>
      <c r="AO89" s="289"/>
      <c r="AP89" s="633"/>
      <c r="AQ89" s="632"/>
      <c r="AR89" s="289"/>
      <c r="AS89" s="633">
        <v>1</v>
      </c>
      <c r="AT89" s="632" t="s">
        <v>73</v>
      </c>
      <c r="AU89" s="632"/>
      <c r="AV89" s="632">
        <v>3</v>
      </c>
      <c r="AW89" s="632" t="s">
        <v>74</v>
      </c>
      <c r="AX89" s="289"/>
      <c r="AY89" s="633"/>
      <c r="AZ89" s="632"/>
      <c r="BA89" s="289"/>
      <c r="BB89" s="633">
        <v>1</v>
      </c>
      <c r="BC89" s="632" t="s">
        <v>73</v>
      </c>
      <c r="BD89" s="289"/>
      <c r="BE89" s="154"/>
      <c r="BF89" s="431"/>
      <c r="BG89" s="130"/>
      <c r="BH89" s="633">
        <v>1</v>
      </c>
      <c r="BI89" s="632" t="s">
        <v>73</v>
      </c>
      <c r="BJ89" s="289"/>
      <c r="BK89" s="633">
        <v>1</v>
      </c>
      <c r="BL89" s="632" t="s">
        <v>73</v>
      </c>
      <c r="BM89" s="289"/>
      <c r="BN89" s="633">
        <v>1</v>
      </c>
      <c r="BO89" s="632" t="s">
        <v>73</v>
      </c>
      <c r="BP89" s="289"/>
      <c r="BQ89" s="502"/>
      <c r="BR89" s="68"/>
    </row>
    <row r="90" spans="1:70" ht="65.25" customHeight="1">
      <c r="A90" s="715" t="s">
        <v>225</v>
      </c>
      <c r="B90" s="96" t="s">
        <v>226</v>
      </c>
      <c r="C90" s="174">
        <v>2</v>
      </c>
      <c r="D90" s="103" t="s">
        <v>73</v>
      </c>
      <c r="E90" s="146"/>
      <c r="F90" s="633">
        <v>2</v>
      </c>
      <c r="G90" s="632" t="s">
        <v>73</v>
      </c>
      <c r="H90" s="289"/>
      <c r="I90" s="633">
        <v>3</v>
      </c>
      <c r="J90" s="632" t="s">
        <v>73</v>
      </c>
      <c r="K90" s="289"/>
      <c r="L90" s="633">
        <v>3</v>
      </c>
      <c r="M90" s="632" t="s">
        <v>73</v>
      </c>
      <c r="N90" s="289"/>
      <c r="O90" s="633">
        <v>5</v>
      </c>
      <c r="P90" s="632" t="s">
        <v>73</v>
      </c>
      <c r="Q90" s="289"/>
      <c r="R90" s="633">
        <v>2</v>
      </c>
      <c r="S90" s="632" t="s">
        <v>73</v>
      </c>
      <c r="T90" s="433"/>
      <c r="U90" s="720">
        <v>5</v>
      </c>
      <c r="V90" s="632" t="s">
        <v>74</v>
      </c>
      <c r="W90" s="433"/>
      <c r="X90" s="633">
        <v>5</v>
      </c>
      <c r="Y90" s="632" t="s">
        <v>74</v>
      </c>
      <c r="Z90" s="289"/>
      <c r="AA90" s="633">
        <v>1</v>
      </c>
      <c r="AB90" s="632" t="s">
        <v>73</v>
      </c>
      <c r="AC90" s="289"/>
      <c r="AD90" s="633">
        <v>5</v>
      </c>
      <c r="AE90" s="632" t="s">
        <v>73</v>
      </c>
      <c r="AF90" s="108"/>
      <c r="AG90" s="39">
        <v>5</v>
      </c>
      <c r="AH90" s="632" t="s">
        <v>74</v>
      </c>
      <c r="AI90" s="190"/>
      <c r="AJ90" s="703">
        <v>3</v>
      </c>
      <c r="AK90" s="632" t="s">
        <v>73</v>
      </c>
      <c r="AL90" s="289"/>
      <c r="AM90" s="633">
        <v>1</v>
      </c>
      <c r="AN90" s="632" t="s">
        <v>73</v>
      </c>
      <c r="AO90" s="289"/>
      <c r="AP90" s="633"/>
      <c r="AQ90" s="632"/>
      <c r="AR90" s="289"/>
      <c r="AS90" s="633">
        <v>1</v>
      </c>
      <c r="AT90" s="632" t="s">
        <v>73</v>
      </c>
      <c r="AU90" s="632"/>
      <c r="AV90" s="632">
        <v>1</v>
      </c>
      <c r="AW90" s="632" t="s">
        <v>74</v>
      </c>
      <c r="AX90" s="289"/>
      <c r="AY90" s="633"/>
      <c r="AZ90" s="632"/>
      <c r="BA90" s="289"/>
      <c r="BB90" s="633"/>
      <c r="BC90" s="632"/>
      <c r="BD90" s="289"/>
      <c r="BE90" s="154"/>
      <c r="BF90" s="431"/>
      <c r="BG90" s="130"/>
      <c r="BH90" s="633">
        <v>3</v>
      </c>
      <c r="BI90" s="632" t="s">
        <v>73</v>
      </c>
      <c r="BJ90" s="289"/>
      <c r="BK90" s="633">
        <v>3</v>
      </c>
      <c r="BL90" s="632" t="s">
        <v>73</v>
      </c>
      <c r="BM90" s="289"/>
      <c r="BN90" s="633">
        <v>3</v>
      </c>
      <c r="BO90" s="632" t="s">
        <v>73</v>
      </c>
      <c r="BP90" s="289"/>
      <c r="BQ90" s="502"/>
      <c r="BR90" s="68"/>
    </row>
    <row r="91" spans="1:70" ht="65.25" customHeight="1">
      <c r="A91" s="715" t="s">
        <v>227</v>
      </c>
      <c r="B91" s="96" t="s">
        <v>228</v>
      </c>
      <c r="C91" s="174"/>
      <c r="D91" s="103"/>
      <c r="E91" s="146"/>
      <c r="F91" s="633"/>
      <c r="G91" s="632"/>
      <c r="H91" s="289"/>
      <c r="I91" s="633"/>
      <c r="J91" s="632"/>
      <c r="K91" s="289"/>
      <c r="L91" s="633"/>
      <c r="M91" s="632"/>
      <c r="N91" s="289"/>
      <c r="O91" s="633"/>
      <c r="P91" s="632"/>
      <c r="Q91" s="289"/>
      <c r="R91" s="633"/>
      <c r="S91" s="632"/>
      <c r="T91" s="433"/>
      <c r="U91" s="720"/>
      <c r="V91" s="632"/>
      <c r="W91" s="433"/>
      <c r="X91" s="633">
        <v>5</v>
      </c>
      <c r="Y91" s="632" t="s">
        <v>74</v>
      </c>
      <c r="Z91" s="289"/>
      <c r="AA91" s="633"/>
      <c r="AB91" s="632"/>
      <c r="AC91" s="289"/>
      <c r="AD91" s="633"/>
      <c r="AE91" s="632"/>
      <c r="AF91" s="108"/>
      <c r="AG91" s="39">
        <v>5</v>
      </c>
      <c r="AH91" s="632" t="s">
        <v>74</v>
      </c>
      <c r="AI91" s="190"/>
      <c r="AJ91" s="703"/>
      <c r="AK91" s="632"/>
      <c r="AL91" s="289"/>
      <c r="AM91" s="633"/>
      <c r="AN91" s="632"/>
      <c r="AO91" s="289"/>
      <c r="AP91" s="633"/>
      <c r="AQ91" s="632"/>
      <c r="AR91" s="289"/>
      <c r="AS91" s="633">
        <v>1</v>
      </c>
      <c r="AT91" s="632" t="s">
        <v>73</v>
      </c>
      <c r="AU91" s="632"/>
      <c r="AV91" s="632">
        <v>1</v>
      </c>
      <c r="AW91" s="632" t="s">
        <v>73</v>
      </c>
      <c r="AX91" s="289"/>
      <c r="AY91" s="633"/>
      <c r="AZ91" s="632"/>
      <c r="BA91" s="289"/>
      <c r="BB91" s="633">
        <v>2</v>
      </c>
      <c r="BC91" s="632" t="s">
        <v>74</v>
      </c>
      <c r="BD91" s="289"/>
      <c r="BE91" s="154"/>
      <c r="BF91" s="431"/>
      <c r="BG91" s="130"/>
      <c r="BH91" s="633"/>
      <c r="BI91" s="632"/>
      <c r="BJ91" s="289"/>
      <c r="BK91" s="633"/>
      <c r="BL91" s="632"/>
      <c r="BM91" s="289"/>
      <c r="BN91" s="633"/>
      <c r="BO91" s="632"/>
      <c r="BP91" s="289"/>
      <c r="BQ91" s="502"/>
      <c r="BR91" s="68"/>
    </row>
    <row r="92" spans="1:70" ht="65.25" customHeight="1">
      <c r="A92" s="715" t="s">
        <v>229</v>
      </c>
      <c r="B92" s="672" t="s">
        <v>230</v>
      </c>
      <c r="C92" s="174">
        <v>1</v>
      </c>
      <c r="D92" s="103" t="s">
        <v>73</v>
      </c>
      <c r="E92" s="146"/>
      <c r="F92" s="633"/>
      <c r="G92" s="632"/>
      <c r="H92" s="289"/>
      <c r="I92" s="633">
        <v>1</v>
      </c>
      <c r="J92" s="632" t="s">
        <v>73</v>
      </c>
      <c r="K92" s="289"/>
      <c r="L92" s="633"/>
      <c r="M92" s="632"/>
      <c r="N92" s="289"/>
      <c r="O92" s="633">
        <v>5</v>
      </c>
      <c r="P92" s="632" t="s">
        <v>73</v>
      </c>
      <c r="Q92" s="289"/>
      <c r="R92" s="633">
        <v>2</v>
      </c>
      <c r="S92" s="632" t="s">
        <v>73</v>
      </c>
      <c r="T92" s="433"/>
      <c r="U92" s="720">
        <v>5</v>
      </c>
      <c r="V92" s="632" t="s">
        <v>74</v>
      </c>
      <c r="W92" s="433"/>
      <c r="X92" s="633">
        <v>5</v>
      </c>
      <c r="Y92" s="632" t="s">
        <v>74</v>
      </c>
      <c r="Z92" s="289"/>
      <c r="AA92" s="633"/>
      <c r="AB92" s="632"/>
      <c r="AC92" s="289"/>
      <c r="AD92" s="633"/>
      <c r="AE92" s="632"/>
      <c r="AF92" s="108"/>
      <c r="AG92" s="39">
        <v>3</v>
      </c>
      <c r="AH92" s="632" t="s">
        <v>73</v>
      </c>
      <c r="AI92" s="190"/>
      <c r="AJ92" s="703">
        <v>1</v>
      </c>
      <c r="AK92" s="632" t="s">
        <v>73</v>
      </c>
      <c r="AL92" s="289"/>
      <c r="AM92" s="633"/>
      <c r="AN92" s="632"/>
      <c r="AO92" s="289"/>
      <c r="AP92" s="633"/>
      <c r="AQ92" s="632"/>
      <c r="AR92" s="289"/>
      <c r="AS92" s="633">
        <v>1</v>
      </c>
      <c r="AT92" s="632" t="s">
        <v>73</v>
      </c>
      <c r="AU92" s="632"/>
      <c r="AV92" s="632">
        <v>3</v>
      </c>
      <c r="AW92" s="632" t="s">
        <v>74</v>
      </c>
      <c r="AX92" s="289"/>
      <c r="AY92" s="633"/>
      <c r="AZ92" s="632"/>
      <c r="BA92" s="289"/>
      <c r="BB92" s="633">
        <v>1</v>
      </c>
      <c r="BC92" s="632" t="s">
        <v>73</v>
      </c>
      <c r="BD92" s="289"/>
      <c r="BE92" s="154">
        <v>3</v>
      </c>
      <c r="BF92" s="431" t="s">
        <v>73</v>
      </c>
      <c r="BG92" s="130"/>
      <c r="BH92" s="633"/>
      <c r="BI92" s="632"/>
      <c r="BJ92" s="289"/>
      <c r="BK92" s="633">
        <v>1</v>
      </c>
      <c r="BL92" s="632" t="s">
        <v>73</v>
      </c>
      <c r="BM92" s="289"/>
      <c r="BN92" s="633">
        <v>1</v>
      </c>
      <c r="BO92" s="632" t="s">
        <v>73</v>
      </c>
      <c r="BP92" s="289"/>
      <c r="BQ92" s="502"/>
      <c r="BR92" s="68"/>
    </row>
    <row r="93" spans="1:70" ht="65.25" customHeight="1">
      <c r="A93" s="715" t="s">
        <v>231</v>
      </c>
      <c r="B93" s="672" t="s">
        <v>232</v>
      </c>
      <c r="C93" s="174">
        <v>1</v>
      </c>
      <c r="D93" s="103" t="s">
        <v>73</v>
      </c>
      <c r="E93" s="146"/>
      <c r="F93" s="633">
        <v>1</v>
      </c>
      <c r="G93" s="632" t="s">
        <v>73</v>
      </c>
      <c r="H93" s="289"/>
      <c r="I93" s="633">
        <v>3</v>
      </c>
      <c r="J93" s="632" t="s">
        <v>73</v>
      </c>
      <c r="K93" s="289"/>
      <c r="L93" s="633"/>
      <c r="M93" s="632"/>
      <c r="N93" s="289"/>
      <c r="O93" s="633">
        <v>5</v>
      </c>
      <c r="P93" s="632" t="s">
        <v>73</v>
      </c>
      <c r="Q93" s="289"/>
      <c r="R93" s="633">
        <v>1</v>
      </c>
      <c r="S93" s="632" t="s">
        <v>73</v>
      </c>
      <c r="T93" s="433"/>
      <c r="U93" s="720">
        <v>5</v>
      </c>
      <c r="V93" s="632" t="s">
        <v>74</v>
      </c>
      <c r="W93" s="433"/>
      <c r="X93" s="633">
        <v>5</v>
      </c>
      <c r="Y93" s="632" t="s">
        <v>74</v>
      </c>
      <c r="Z93" s="289"/>
      <c r="AA93" s="633"/>
      <c r="AB93" s="632"/>
      <c r="AC93" s="289"/>
      <c r="AD93" s="633">
        <v>5</v>
      </c>
      <c r="AE93" s="632" t="s">
        <v>73</v>
      </c>
      <c r="AF93" s="108"/>
      <c r="AG93" s="39">
        <v>5</v>
      </c>
      <c r="AH93" s="632" t="s">
        <v>74</v>
      </c>
      <c r="AI93" s="190"/>
      <c r="AJ93" s="703">
        <v>3</v>
      </c>
      <c r="AK93" s="632" t="s">
        <v>73</v>
      </c>
      <c r="AL93" s="289"/>
      <c r="AM93" s="633"/>
      <c r="AN93" s="632"/>
      <c r="AO93" s="289"/>
      <c r="AP93" s="633"/>
      <c r="AQ93" s="632"/>
      <c r="AR93" s="289"/>
      <c r="AS93" s="633">
        <v>1</v>
      </c>
      <c r="AT93" s="632" t="s">
        <v>73</v>
      </c>
      <c r="AU93" s="632"/>
      <c r="AV93" s="632">
        <v>3</v>
      </c>
      <c r="AW93" s="632" t="s">
        <v>74</v>
      </c>
      <c r="AX93" s="289"/>
      <c r="AY93" s="633"/>
      <c r="AZ93" s="632"/>
      <c r="BA93" s="289"/>
      <c r="BB93" s="633">
        <v>1</v>
      </c>
      <c r="BC93" s="632" t="s">
        <v>73</v>
      </c>
      <c r="BD93" s="289"/>
      <c r="BE93" s="154"/>
      <c r="BF93" s="431"/>
      <c r="BG93" s="130"/>
      <c r="BH93" s="633"/>
      <c r="BI93" s="632"/>
      <c r="BJ93" s="289"/>
      <c r="BK93" s="633">
        <v>3</v>
      </c>
      <c r="BL93" s="632" t="s">
        <v>74</v>
      </c>
      <c r="BM93" s="289"/>
      <c r="BN93" s="633">
        <v>3</v>
      </c>
      <c r="BO93" s="632" t="s">
        <v>74</v>
      </c>
      <c r="BP93" s="289"/>
      <c r="BQ93" s="502"/>
      <c r="BR93" s="68"/>
    </row>
    <row r="94" spans="1:70" ht="17.25" customHeight="1">
      <c r="A94" s="226"/>
      <c r="B94" s="144"/>
      <c r="C94" s="699"/>
      <c r="D94" s="530"/>
      <c r="E94" s="372"/>
      <c r="F94" s="225"/>
      <c r="G94" s="434"/>
      <c r="H94" s="634"/>
      <c r="I94" s="225"/>
      <c r="J94" s="434"/>
      <c r="K94" s="634"/>
      <c r="L94" s="225"/>
      <c r="M94" s="434"/>
      <c r="N94" s="634"/>
      <c r="O94" s="225"/>
      <c r="P94" s="434"/>
      <c r="Q94" s="634"/>
      <c r="R94" s="225"/>
      <c r="S94" s="434"/>
      <c r="T94" s="210"/>
      <c r="U94" s="52"/>
      <c r="V94" s="434"/>
      <c r="W94" s="210"/>
      <c r="X94" s="225"/>
      <c r="Y94" s="434"/>
      <c r="Z94" s="634"/>
      <c r="AA94" s="225"/>
      <c r="AB94" s="434"/>
      <c r="AC94" s="634"/>
      <c r="AD94" s="225"/>
      <c r="AE94" s="434"/>
      <c r="AF94" s="398"/>
      <c r="AG94" s="680"/>
      <c r="AH94" s="434"/>
      <c r="AI94" s="408"/>
      <c r="AJ94" s="680"/>
      <c r="AK94" s="434"/>
      <c r="AL94" s="634"/>
      <c r="AM94" s="225"/>
      <c r="AN94" s="434"/>
      <c r="AO94" s="634"/>
      <c r="AP94" s="225"/>
      <c r="AQ94" s="434"/>
      <c r="AR94" s="634"/>
      <c r="AS94" s="225"/>
      <c r="AT94" s="434"/>
      <c r="AU94" s="434"/>
      <c r="AV94" s="434"/>
      <c r="AW94" s="434"/>
      <c r="AX94" s="634"/>
      <c r="AY94" s="225"/>
      <c r="AZ94" s="434"/>
      <c r="BA94" s="634"/>
      <c r="BB94" s="225"/>
      <c r="BC94" s="434"/>
      <c r="BD94" s="634"/>
      <c r="BE94" s="225"/>
      <c r="BF94" s="434"/>
      <c r="BG94" s="634"/>
      <c r="BH94" s="225"/>
      <c r="BI94" s="434"/>
      <c r="BJ94" s="634"/>
      <c r="BK94" s="225"/>
      <c r="BL94" s="434"/>
      <c r="BM94" s="634"/>
      <c r="BN94" s="225"/>
      <c r="BO94" s="434"/>
      <c r="BP94" s="634"/>
      <c r="BQ94" s="225"/>
      <c r="BR94" s="237"/>
    </row>
    <row r="95" spans="1:70" ht="17.25" customHeight="1">
      <c r="A95" s="68"/>
      <c r="B95" s="532" t="s">
        <v>233</v>
      </c>
      <c r="C95" s="653"/>
      <c r="D95" s="553"/>
      <c r="E95" s="200"/>
      <c r="F95" s="332"/>
      <c r="G95" s="655"/>
      <c r="H95" s="91"/>
      <c r="I95" s="332"/>
      <c r="J95" s="655"/>
      <c r="K95" s="91"/>
      <c r="L95" s="332"/>
      <c r="M95" s="655"/>
      <c r="N95" s="91"/>
      <c r="O95" s="332"/>
      <c r="P95" s="655"/>
      <c r="Q95" s="91"/>
      <c r="R95" s="332"/>
      <c r="S95" s="655"/>
      <c r="T95" s="114"/>
      <c r="U95" s="169"/>
      <c r="V95" s="438"/>
      <c r="W95" s="114"/>
      <c r="X95" s="332"/>
      <c r="Y95" s="655"/>
      <c r="Z95" s="91"/>
      <c r="AA95" s="332"/>
      <c r="AB95" s="655"/>
      <c r="AC95" s="91"/>
      <c r="AD95" s="332"/>
      <c r="AE95" s="655"/>
      <c r="AF95" s="453"/>
      <c r="AG95" s="143"/>
      <c r="AH95" s="655"/>
      <c r="AI95" s="195"/>
      <c r="AJ95" s="143"/>
      <c r="AK95" s="655"/>
      <c r="AL95" s="91"/>
      <c r="AM95" s="332"/>
      <c r="AN95" s="655"/>
      <c r="AO95" s="91"/>
      <c r="AP95" s="332"/>
      <c r="AQ95" s="655"/>
      <c r="AR95" s="91"/>
      <c r="AS95" s="332"/>
      <c r="AT95" s="655"/>
      <c r="AU95" s="655"/>
      <c r="AV95" s="655"/>
      <c r="AW95" s="655"/>
      <c r="AX95" s="91"/>
      <c r="AY95" s="332"/>
      <c r="AZ95" s="655"/>
      <c r="BA95" s="91"/>
      <c r="BB95" s="332"/>
      <c r="BC95" s="655"/>
      <c r="BD95" s="91"/>
      <c r="BE95" s="332"/>
      <c r="BF95" s="655"/>
      <c r="BG95" s="91"/>
      <c r="BH95" s="332"/>
      <c r="BI95" s="655"/>
      <c r="BJ95" s="91"/>
      <c r="BK95" s="332"/>
      <c r="BL95" s="655"/>
      <c r="BM95" s="91"/>
      <c r="BN95" s="332"/>
      <c r="BO95" s="655"/>
      <c r="BP95" s="91"/>
      <c r="BQ95" s="502"/>
      <c r="BR95" s="68"/>
    </row>
    <row r="96" spans="1:70" ht="29.25" customHeight="1">
      <c r="A96" s="68"/>
      <c r="B96" s="202" t="s">
        <v>234</v>
      </c>
      <c r="C96" s="524"/>
      <c r="D96" s="216"/>
      <c r="E96" s="100"/>
      <c r="F96" s="36"/>
      <c r="G96" s="287"/>
      <c r="H96" s="422"/>
      <c r="I96" s="36"/>
      <c r="J96" s="287"/>
      <c r="K96" s="422"/>
      <c r="L96" s="36"/>
      <c r="M96" s="287"/>
      <c r="N96" s="422"/>
      <c r="O96" s="36"/>
      <c r="P96" s="287"/>
      <c r="Q96" s="422"/>
      <c r="R96" s="36"/>
      <c r="S96" s="287"/>
      <c r="T96" s="272"/>
      <c r="U96" s="652"/>
      <c r="V96" s="685"/>
      <c r="W96" s="272"/>
      <c r="X96" s="36"/>
      <c r="Y96" s="287"/>
      <c r="Z96" s="422"/>
      <c r="AA96" s="36"/>
      <c r="AB96" s="287"/>
      <c r="AC96" s="422"/>
      <c r="AD96" s="36"/>
      <c r="AE96" s="287"/>
      <c r="AF96" s="182"/>
      <c r="AG96" s="496"/>
      <c r="AH96" s="287"/>
      <c r="AI96" s="399"/>
      <c r="AJ96" s="496"/>
      <c r="AK96" s="287"/>
      <c r="AL96" s="422"/>
      <c r="AM96" s="36"/>
      <c r="AN96" s="287"/>
      <c r="AO96" s="422"/>
      <c r="AP96" s="36"/>
      <c r="AQ96" s="287"/>
      <c r="AR96" s="422"/>
      <c r="AS96" s="36"/>
      <c r="AT96" s="287"/>
      <c r="AU96" s="287"/>
      <c r="AV96" s="287"/>
      <c r="AW96" s="287"/>
      <c r="AX96" s="422"/>
      <c r="AY96" s="36"/>
      <c r="AZ96" s="287"/>
      <c r="BA96" s="422"/>
      <c r="BB96" s="36"/>
      <c r="BC96" s="287"/>
      <c r="BD96" s="422"/>
      <c r="BE96" s="36"/>
      <c r="BF96" s="287"/>
      <c r="BG96" s="422"/>
      <c r="BH96" s="36"/>
      <c r="BI96" s="287"/>
      <c r="BJ96" s="422"/>
      <c r="BK96" s="36"/>
      <c r="BL96" s="287"/>
      <c r="BM96" s="422"/>
      <c r="BN96" s="36"/>
      <c r="BO96" s="287"/>
      <c r="BP96" s="422"/>
      <c r="BQ96" s="502"/>
      <c r="BR96" s="68"/>
    </row>
    <row r="97" spans="1:70" ht="65.25" customHeight="1">
      <c r="A97" s="715" t="s">
        <v>235</v>
      </c>
      <c r="B97" s="96" t="s">
        <v>236</v>
      </c>
      <c r="C97" s="174"/>
      <c r="D97" s="103"/>
      <c r="E97" s="146"/>
      <c r="F97" s="633"/>
      <c r="G97" s="632"/>
      <c r="H97" s="289"/>
      <c r="I97" s="633"/>
      <c r="J97" s="632"/>
      <c r="K97" s="289"/>
      <c r="L97" s="633"/>
      <c r="M97" s="632"/>
      <c r="N97" s="289"/>
      <c r="O97" s="633"/>
      <c r="P97" s="632"/>
      <c r="Q97" s="289"/>
      <c r="R97" s="633"/>
      <c r="S97" s="632"/>
      <c r="T97" s="433"/>
      <c r="U97" s="720">
        <v>5</v>
      </c>
      <c r="V97" s="259" t="s">
        <v>74</v>
      </c>
      <c r="W97" s="433"/>
      <c r="X97" s="633"/>
      <c r="Y97" s="632"/>
      <c r="Z97" s="289"/>
      <c r="AA97" s="633"/>
      <c r="AB97" s="632"/>
      <c r="AC97" s="289"/>
      <c r="AD97" s="633"/>
      <c r="AE97" s="632"/>
      <c r="AF97" s="108"/>
      <c r="AG97" s="39">
        <v>5</v>
      </c>
      <c r="AH97" s="632" t="s">
        <v>74</v>
      </c>
      <c r="AI97" s="190"/>
      <c r="AJ97" s="703">
        <v>5</v>
      </c>
      <c r="AK97" s="632" t="s">
        <v>74</v>
      </c>
      <c r="AL97" s="289"/>
      <c r="AM97" s="633">
        <v>5</v>
      </c>
      <c r="AN97" s="632" t="s">
        <v>74</v>
      </c>
      <c r="AO97" s="289"/>
      <c r="AP97" s="633"/>
      <c r="AQ97" s="632"/>
      <c r="AR97" s="289"/>
      <c r="AS97" s="633">
        <v>5</v>
      </c>
      <c r="AT97" s="632" t="s">
        <v>74</v>
      </c>
      <c r="AU97" s="632"/>
      <c r="AV97" s="632">
        <v>5</v>
      </c>
      <c r="AW97" s="632" t="s">
        <v>74</v>
      </c>
      <c r="AX97" s="289"/>
      <c r="AY97" s="633"/>
      <c r="AZ97" s="632"/>
      <c r="BA97" s="289"/>
      <c r="BB97" s="633">
        <v>2</v>
      </c>
      <c r="BC97" s="632" t="s">
        <v>73</v>
      </c>
      <c r="BD97" s="289"/>
      <c r="BE97" s="633"/>
      <c r="BF97" s="632"/>
      <c r="BG97" s="289"/>
      <c r="BH97" s="633">
        <v>3</v>
      </c>
      <c r="BI97" s="632" t="s">
        <v>74</v>
      </c>
      <c r="BJ97" s="289"/>
      <c r="BK97" s="633"/>
      <c r="BL97" s="632"/>
      <c r="BM97" s="289"/>
      <c r="BN97" s="633">
        <v>3</v>
      </c>
      <c r="BO97" s="632" t="s">
        <v>74</v>
      </c>
      <c r="BP97" s="289"/>
      <c r="BQ97" s="502"/>
      <c r="BR97" s="68"/>
    </row>
    <row r="98" spans="1:70" ht="65.25" customHeight="1">
      <c r="A98" s="715" t="s">
        <v>237</v>
      </c>
      <c r="B98" s="96" t="s">
        <v>238</v>
      </c>
      <c r="C98" s="174"/>
      <c r="D98" s="103"/>
      <c r="E98" s="146"/>
      <c r="F98" s="633"/>
      <c r="G98" s="632"/>
      <c r="H98" s="289"/>
      <c r="I98" s="633"/>
      <c r="J98" s="632"/>
      <c r="K98" s="289"/>
      <c r="L98" s="633"/>
      <c r="M98" s="632"/>
      <c r="N98" s="289"/>
      <c r="O98" s="633"/>
      <c r="P98" s="632"/>
      <c r="Q98" s="289"/>
      <c r="R98" s="633"/>
      <c r="S98" s="632"/>
      <c r="T98" s="433"/>
      <c r="U98" s="720"/>
      <c r="V98" s="259"/>
      <c r="W98" s="433"/>
      <c r="X98" s="633"/>
      <c r="Y98" s="632"/>
      <c r="Z98" s="289"/>
      <c r="AA98" s="633"/>
      <c r="AB98" s="632"/>
      <c r="AC98" s="289"/>
      <c r="AD98" s="633"/>
      <c r="AE98" s="632"/>
      <c r="AF98" s="108"/>
      <c r="AG98" s="39">
        <v>5</v>
      </c>
      <c r="AH98" s="632" t="s">
        <v>74</v>
      </c>
      <c r="AI98" s="190"/>
      <c r="AJ98" s="703">
        <v>5</v>
      </c>
      <c r="AK98" s="632" t="s">
        <v>74</v>
      </c>
      <c r="AL98" s="289"/>
      <c r="AM98" s="633">
        <v>1</v>
      </c>
      <c r="AN98" s="632" t="s">
        <v>73</v>
      </c>
      <c r="AO98" s="289"/>
      <c r="AP98" s="633"/>
      <c r="AQ98" s="632"/>
      <c r="AR98" s="289"/>
      <c r="AS98" s="633">
        <v>3</v>
      </c>
      <c r="AT98" s="632" t="s">
        <v>74</v>
      </c>
      <c r="AU98" s="632"/>
      <c r="AV98" s="632">
        <v>1</v>
      </c>
      <c r="AW98" s="632" t="s">
        <v>74</v>
      </c>
      <c r="AX98" s="289"/>
      <c r="AY98" s="633"/>
      <c r="AZ98" s="632"/>
      <c r="BA98" s="289"/>
      <c r="BB98" s="633">
        <v>3</v>
      </c>
      <c r="BC98" s="632" t="s">
        <v>74</v>
      </c>
      <c r="BD98" s="289"/>
      <c r="BE98" s="633"/>
      <c r="BF98" s="632"/>
      <c r="BG98" s="289"/>
      <c r="BH98" s="633">
        <v>3</v>
      </c>
      <c r="BI98" s="632" t="s">
        <v>74</v>
      </c>
      <c r="BJ98" s="289"/>
      <c r="BK98" s="633"/>
      <c r="BL98" s="632"/>
      <c r="BM98" s="289"/>
      <c r="BN98" s="633">
        <v>3</v>
      </c>
      <c r="BO98" s="632" t="s">
        <v>74</v>
      </c>
      <c r="BP98" s="289"/>
      <c r="BQ98" s="502"/>
      <c r="BR98" s="68"/>
    </row>
    <row r="99" spans="1:70" ht="17.25" customHeight="1">
      <c r="A99" s="68"/>
      <c r="B99" s="268" t="s">
        <v>239</v>
      </c>
      <c r="C99" s="560"/>
      <c r="D99" s="560"/>
      <c r="E99" s="528"/>
      <c r="F99" s="368"/>
      <c r="G99" s="163"/>
      <c r="H99" s="645"/>
      <c r="I99" s="368"/>
      <c r="J99" s="163"/>
      <c r="K99" s="645"/>
      <c r="L99" s="368"/>
      <c r="M99" s="163"/>
      <c r="N99" s="645"/>
      <c r="O99" s="368"/>
      <c r="P99" s="163"/>
      <c r="Q99" s="645"/>
      <c r="R99" s="368"/>
      <c r="S99" s="163"/>
      <c r="T99" s="69"/>
      <c r="U99" s="538"/>
      <c r="V99" s="236"/>
      <c r="W99" s="69"/>
      <c r="X99" s="368"/>
      <c r="Y99" s="163"/>
      <c r="Z99" s="645"/>
      <c r="AA99" s="368"/>
      <c r="AB99" s="163"/>
      <c r="AC99" s="645"/>
      <c r="AD99" s="368"/>
      <c r="AE99" s="163"/>
      <c r="AF99" s="395"/>
      <c r="AG99" s="444"/>
      <c r="AH99" s="163"/>
      <c r="AI99" s="394"/>
      <c r="AJ99" s="444"/>
      <c r="AK99" s="163"/>
      <c r="AL99" s="645"/>
      <c r="AM99" s="368"/>
      <c r="AN99" s="163"/>
      <c r="AO99" s="645"/>
      <c r="AP99" s="368"/>
      <c r="AQ99" s="163"/>
      <c r="AR99" s="645"/>
      <c r="AS99" s="368"/>
      <c r="AT99" s="163"/>
      <c r="AU99" s="163"/>
      <c r="AV99" s="163"/>
      <c r="AW99" s="163"/>
      <c r="AX99" s="645"/>
      <c r="AY99" s="368"/>
      <c r="AZ99" s="163"/>
      <c r="BA99" s="645"/>
      <c r="BB99" s="368"/>
      <c r="BC99" s="163"/>
      <c r="BD99" s="645"/>
      <c r="BE99" s="368"/>
      <c r="BF99" s="163"/>
      <c r="BG99" s="645"/>
      <c r="BH99" s="368"/>
      <c r="BI99" s="163"/>
      <c r="BJ99" s="645"/>
      <c r="BK99" s="368"/>
      <c r="BL99" s="163"/>
      <c r="BM99" s="645"/>
      <c r="BN99" s="368"/>
      <c r="BO99" s="163"/>
      <c r="BP99" s="645"/>
      <c r="BQ99" s="502"/>
      <c r="BR99" s="68"/>
    </row>
    <row r="100" spans="1:70" ht="29.25" customHeight="1">
      <c r="A100" s="68"/>
      <c r="B100" s="467" t="s">
        <v>240</v>
      </c>
      <c r="C100" s="706"/>
      <c r="D100" s="706"/>
      <c r="E100" s="694"/>
      <c r="F100" s="198"/>
      <c r="G100" s="640"/>
      <c r="H100" s="211"/>
      <c r="I100" s="198"/>
      <c r="J100" s="640"/>
      <c r="K100" s="211"/>
      <c r="L100" s="198"/>
      <c r="M100" s="640"/>
      <c r="N100" s="211"/>
      <c r="O100" s="198"/>
      <c r="P100" s="640"/>
      <c r="Q100" s="211"/>
      <c r="R100" s="198"/>
      <c r="S100" s="640"/>
      <c r="T100" s="445"/>
      <c r="U100" s="153"/>
      <c r="V100" s="679"/>
      <c r="W100" s="445"/>
      <c r="X100" s="198"/>
      <c r="Y100" s="640"/>
      <c r="Z100" s="211"/>
      <c r="AA100" s="198"/>
      <c r="AB100" s="640"/>
      <c r="AC100" s="211"/>
      <c r="AD100" s="198"/>
      <c r="AE100" s="640"/>
      <c r="AF100" s="81"/>
      <c r="AG100" s="718"/>
      <c r="AH100" s="640"/>
      <c r="AI100" s="139"/>
      <c r="AJ100" s="718"/>
      <c r="AK100" s="640"/>
      <c r="AL100" s="211"/>
      <c r="AM100" s="198"/>
      <c r="AN100" s="640"/>
      <c r="AO100" s="211"/>
      <c r="AP100" s="198"/>
      <c r="AQ100" s="640"/>
      <c r="AR100" s="211"/>
      <c r="AS100" s="198"/>
      <c r="AT100" s="640"/>
      <c r="AU100" s="640"/>
      <c r="AV100" s="640"/>
      <c r="AW100" s="640"/>
      <c r="AX100" s="211"/>
      <c r="AY100" s="198"/>
      <c r="AZ100" s="640"/>
      <c r="BA100" s="211"/>
      <c r="BB100" s="198"/>
      <c r="BC100" s="640"/>
      <c r="BD100" s="211"/>
      <c r="BE100" s="198"/>
      <c r="BF100" s="640"/>
      <c r="BG100" s="211"/>
      <c r="BH100" s="198"/>
      <c r="BI100" s="640"/>
      <c r="BJ100" s="211"/>
      <c r="BK100" s="198"/>
      <c r="BL100" s="640"/>
      <c r="BM100" s="211"/>
      <c r="BN100" s="198"/>
      <c r="BO100" s="640"/>
      <c r="BP100" s="211"/>
      <c r="BQ100" s="502"/>
      <c r="BR100" s="68"/>
    </row>
    <row r="101" spans="1:70" ht="65.25" customHeight="1">
      <c r="A101" s="715" t="s">
        <v>241</v>
      </c>
      <c r="B101" s="96" t="s">
        <v>242</v>
      </c>
      <c r="C101" s="174">
        <v>2</v>
      </c>
      <c r="D101" s="103" t="s">
        <v>74</v>
      </c>
      <c r="E101" s="146"/>
      <c r="F101" s="633">
        <v>2</v>
      </c>
      <c r="G101" s="632" t="s">
        <v>74</v>
      </c>
      <c r="H101" s="289"/>
      <c r="I101" s="633"/>
      <c r="J101" s="632"/>
      <c r="K101" s="289"/>
      <c r="L101" s="633"/>
      <c r="M101" s="632"/>
      <c r="N101" s="289"/>
      <c r="O101" s="633"/>
      <c r="P101" s="632"/>
      <c r="Q101" s="289"/>
      <c r="R101" s="633">
        <v>2</v>
      </c>
      <c r="S101" s="632" t="s">
        <v>73</v>
      </c>
      <c r="T101" s="433"/>
      <c r="U101" s="720">
        <v>5</v>
      </c>
      <c r="V101" s="632" t="s">
        <v>74</v>
      </c>
      <c r="W101" s="433"/>
      <c r="X101" s="633">
        <v>3</v>
      </c>
      <c r="Y101" s="632" t="s">
        <v>73</v>
      </c>
      <c r="Z101" s="289"/>
      <c r="AA101" s="633"/>
      <c r="AB101" s="632"/>
      <c r="AC101" s="289"/>
      <c r="AD101" s="633"/>
      <c r="AE101" s="632"/>
      <c r="AF101" s="108"/>
      <c r="AG101" s="39">
        <v>5</v>
      </c>
      <c r="AH101" s="632" t="s">
        <v>74</v>
      </c>
      <c r="AI101" s="190"/>
      <c r="AJ101" s="703">
        <v>3</v>
      </c>
      <c r="AK101" s="632" t="s">
        <v>74</v>
      </c>
      <c r="AL101" s="289"/>
      <c r="AM101" s="633">
        <v>1</v>
      </c>
      <c r="AN101" s="632" t="s">
        <v>73</v>
      </c>
      <c r="AO101" s="289"/>
      <c r="AP101" s="633"/>
      <c r="AQ101" s="632"/>
      <c r="AR101" s="289"/>
      <c r="AS101" s="633">
        <v>1</v>
      </c>
      <c r="AT101" s="632" t="s">
        <v>73</v>
      </c>
      <c r="AU101" s="632"/>
      <c r="AV101" s="632">
        <v>3</v>
      </c>
      <c r="AW101" s="632" t="s">
        <v>73</v>
      </c>
      <c r="AX101" s="289"/>
      <c r="AY101" s="633"/>
      <c r="AZ101" s="632"/>
      <c r="BA101" s="289"/>
      <c r="BB101" s="633">
        <v>1</v>
      </c>
      <c r="BC101" s="632" t="s">
        <v>73</v>
      </c>
      <c r="BD101" s="289"/>
      <c r="BE101" s="633"/>
      <c r="BF101" s="632"/>
      <c r="BG101" s="289"/>
      <c r="BH101" s="633"/>
      <c r="BI101" s="632"/>
      <c r="BJ101" s="289"/>
      <c r="BK101" s="633">
        <v>3</v>
      </c>
      <c r="BL101" s="632" t="s">
        <v>74</v>
      </c>
      <c r="BM101" s="289"/>
      <c r="BN101" s="633">
        <v>3</v>
      </c>
      <c r="BO101" s="632" t="s">
        <v>74</v>
      </c>
      <c r="BP101" s="289"/>
      <c r="BQ101" s="502"/>
      <c r="BR101" s="68"/>
    </row>
    <row r="102" spans="1:70" ht="65.25" customHeight="1">
      <c r="A102" s="715" t="s">
        <v>243</v>
      </c>
      <c r="B102" s="672" t="s">
        <v>244</v>
      </c>
      <c r="C102" s="174">
        <v>4</v>
      </c>
      <c r="D102" s="103" t="s">
        <v>74</v>
      </c>
      <c r="E102" s="146"/>
      <c r="F102" s="633">
        <v>4</v>
      </c>
      <c r="G102" s="632" t="s">
        <v>74</v>
      </c>
      <c r="H102" s="146"/>
      <c r="I102" s="633">
        <v>3</v>
      </c>
      <c r="J102" s="632" t="s">
        <v>74</v>
      </c>
      <c r="K102" s="289"/>
      <c r="L102" s="633">
        <v>5</v>
      </c>
      <c r="M102" s="632" t="s">
        <v>74</v>
      </c>
      <c r="N102" s="289"/>
      <c r="O102" s="633" t="s">
        <v>74</v>
      </c>
      <c r="P102" s="632" t="s">
        <v>74</v>
      </c>
      <c r="Q102" s="289"/>
      <c r="R102" s="633">
        <v>2</v>
      </c>
      <c r="S102" s="632" t="s">
        <v>73</v>
      </c>
      <c r="T102" s="433"/>
      <c r="U102" s="720">
        <v>5</v>
      </c>
      <c r="V102" s="632" t="s">
        <v>74</v>
      </c>
      <c r="W102" s="433"/>
      <c r="X102" s="633">
        <v>3</v>
      </c>
      <c r="Y102" s="632" t="s">
        <v>73</v>
      </c>
      <c r="Z102" s="289"/>
      <c r="AA102" s="633">
        <v>2</v>
      </c>
      <c r="AB102" s="632" t="s">
        <v>73</v>
      </c>
      <c r="AC102" s="289"/>
      <c r="AD102" s="633"/>
      <c r="AE102" s="632"/>
      <c r="AF102" s="108"/>
      <c r="AG102" s="39">
        <v>5</v>
      </c>
      <c r="AH102" s="632" t="s">
        <v>74</v>
      </c>
      <c r="AI102" s="190"/>
      <c r="AJ102" s="703">
        <v>5</v>
      </c>
      <c r="AK102" s="632" t="s">
        <v>74</v>
      </c>
      <c r="AL102" s="289"/>
      <c r="AM102" s="633">
        <v>5</v>
      </c>
      <c r="AN102" s="632" t="s">
        <v>74</v>
      </c>
      <c r="AO102" s="289"/>
      <c r="AP102" s="633"/>
      <c r="AQ102" s="632"/>
      <c r="AR102" s="289"/>
      <c r="AS102" s="633">
        <v>3</v>
      </c>
      <c r="AT102" s="632" t="s">
        <v>74</v>
      </c>
      <c r="AU102" s="632"/>
      <c r="AV102" s="632">
        <v>5</v>
      </c>
      <c r="AW102" s="632" t="s">
        <v>74</v>
      </c>
      <c r="AX102" s="289"/>
      <c r="AY102" s="633"/>
      <c r="AZ102" s="632"/>
      <c r="BA102" s="289"/>
      <c r="BB102" s="633">
        <v>3</v>
      </c>
      <c r="BC102" s="632" t="s">
        <v>73</v>
      </c>
      <c r="BD102" s="289"/>
      <c r="BE102" s="633"/>
      <c r="BF102" s="632"/>
      <c r="BG102" s="289"/>
      <c r="BH102" s="633">
        <v>3</v>
      </c>
      <c r="BI102" s="632" t="s">
        <v>74</v>
      </c>
      <c r="BJ102" s="289"/>
      <c r="BK102" s="633">
        <v>3</v>
      </c>
      <c r="BL102" s="632" t="s">
        <v>74</v>
      </c>
      <c r="BM102" s="289"/>
      <c r="BN102" s="633">
        <v>3</v>
      </c>
      <c r="BO102" s="632" t="s">
        <v>74</v>
      </c>
      <c r="BP102" s="289"/>
      <c r="BQ102" s="502"/>
      <c r="BR102" s="68"/>
    </row>
    <row r="103" spans="1:70" ht="65.25" customHeight="1">
      <c r="A103" s="715" t="s">
        <v>245</v>
      </c>
      <c r="B103" s="672" t="s">
        <v>246</v>
      </c>
      <c r="C103" s="174">
        <v>1</v>
      </c>
      <c r="D103" s="103" t="s">
        <v>73</v>
      </c>
      <c r="E103" s="146"/>
      <c r="F103" s="633">
        <v>1</v>
      </c>
      <c r="G103" s="632" t="s">
        <v>73</v>
      </c>
      <c r="H103" s="289"/>
      <c r="I103" s="633"/>
      <c r="J103" s="632"/>
      <c r="K103" s="289"/>
      <c r="L103" s="633"/>
      <c r="M103" s="632"/>
      <c r="N103" s="289"/>
      <c r="O103" s="633"/>
      <c r="P103" s="632"/>
      <c r="Q103" s="289"/>
      <c r="R103" s="633">
        <v>3</v>
      </c>
      <c r="S103" s="632" t="s">
        <v>73</v>
      </c>
      <c r="T103" s="433"/>
      <c r="U103" s="720">
        <v>5</v>
      </c>
      <c r="V103" s="632" t="s">
        <v>74</v>
      </c>
      <c r="W103" s="433"/>
      <c r="X103" s="633">
        <v>5</v>
      </c>
      <c r="Y103" s="632" t="s">
        <v>74</v>
      </c>
      <c r="Z103" s="289"/>
      <c r="AA103" s="633">
        <v>2</v>
      </c>
      <c r="AB103" s="632" t="s">
        <v>73</v>
      </c>
      <c r="AC103" s="289"/>
      <c r="AD103" s="633"/>
      <c r="AE103" s="632"/>
      <c r="AF103" s="108"/>
      <c r="AG103" s="39">
        <v>5</v>
      </c>
      <c r="AH103" s="632" t="s">
        <v>74</v>
      </c>
      <c r="AI103" s="190"/>
      <c r="AJ103" s="703"/>
      <c r="AK103" s="632"/>
      <c r="AL103" s="289"/>
      <c r="AM103" s="633"/>
      <c r="AN103" s="632"/>
      <c r="AO103" s="289"/>
      <c r="AP103" s="633"/>
      <c r="AQ103" s="632"/>
      <c r="AR103" s="289"/>
      <c r="AS103" s="633"/>
      <c r="AT103" s="632"/>
      <c r="AU103" s="632"/>
      <c r="AV103" s="632">
        <v>3</v>
      </c>
      <c r="AW103" s="632" t="s">
        <v>74</v>
      </c>
      <c r="AX103" s="289"/>
      <c r="AY103" s="633"/>
      <c r="AZ103" s="632"/>
      <c r="BA103" s="289"/>
      <c r="BB103" s="633">
        <v>1</v>
      </c>
      <c r="BC103" s="632" t="s">
        <v>73</v>
      </c>
      <c r="BD103" s="289"/>
      <c r="BE103" s="633"/>
      <c r="BF103" s="632"/>
      <c r="BG103" s="289"/>
      <c r="BH103" s="633">
        <v>1</v>
      </c>
      <c r="BI103" s="632" t="s">
        <v>73</v>
      </c>
      <c r="BJ103" s="289"/>
      <c r="BK103" s="633"/>
      <c r="BL103" s="632"/>
      <c r="BM103" s="289"/>
      <c r="BN103" s="633"/>
      <c r="BO103" s="632"/>
      <c r="BP103" s="289"/>
      <c r="BQ103" s="502"/>
      <c r="BR103" s="68"/>
    </row>
    <row r="104" spans="1:70" ht="17.25" customHeight="1">
      <c r="A104" s="68"/>
      <c r="B104" s="701" t="s">
        <v>247</v>
      </c>
      <c r="C104" s="291"/>
      <c r="D104" s="619"/>
      <c r="E104" s="568"/>
      <c r="F104" s="611"/>
      <c r="G104" s="78"/>
      <c r="H104" s="631"/>
      <c r="I104" s="611"/>
      <c r="J104" s="78"/>
      <c r="K104" s="631"/>
      <c r="L104" s="611"/>
      <c r="M104" s="78"/>
      <c r="N104" s="631"/>
      <c r="O104" s="611"/>
      <c r="P104" s="78"/>
      <c r="Q104" s="631"/>
      <c r="R104" s="611"/>
      <c r="S104" s="78"/>
      <c r="T104" s="490"/>
      <c r="U104" s="204"/>
      <c r="V104" s="78"/>
      <c r="W104" s="490"/>
      <c r="X104" s="611"/>
      <c r="Y104" s="78"/>
      <c r="Z104" s="631"/>
      <c r="AA104" s="611"/>
      <c r="AB104" s="78"/>
      <c r="AC104" s="631"/>
      <c r="AD104" s="611"/>
      <c r="AE104" s="78"/>
      <c r="AF104" s="30"/>
      <c r="AG104" s="282"/>
      <c r="AH104" s="78"/>
      <c r="AI104" s="242"/>
      <c r="AJ104" s="282"/>
      <c r="AK104" s="78"/>
      <c r="AL104" s="631"/>
      <c r="AM104" s="611"/>
      <c r="AN104" s="78"/>
      <c r="AO104" s="631"/>
      <c r="AP104" s="611"/>
      <c r="AQ104" s="78"/>
      <c r="AR104" s="631"/>
      <c r="AS104" s="611"/>
      <c r="AT104" s="78"/>
      <c r="AU104" s="78"/>
      <c r="AV104" s="78"/>
      <c r="AW104" s="78"/>
      <c r="AX104" s="631"/>
      <c r="AY104" s="611"/>
      <c r="AZ104" s="78"/>
      <c r="BA104" s="631"/>
      <c r="BB104" s="611"/>
      <c r="BC104" s="78"/>
      <c r="BD104" s="631"/>
      <c r="BE104" s="611"/>
      <c r="BF104" s="78"/>
      <c r="BG104" s="631"/>
      <c r="BH104" s="611"/>
      <c r="BI104" s="78"/>
      <c r="BJ104" s="631"/>
      <c r="BK104" s="611"/>
      <c r="BL104" s="78"/>
      <c r="BM104" s="631"/>
      <c r="BN104" s="611"/>
      <c r="BO104" s="78"/>
      <c r="BP104" s="631"/>
      <c r="BQ104" s="502"/>
      <c r="BR104" s="68"/>
    </row>
    <row r="105" spans="1:70" ht="29.25" customHeight="1">
      <c r="A105" s="68"/>
      <c r="B105" s="414" t="s">
        <v>248</v>
      </c>
      <c r="C105" s="244"/>
      <c r="D105" s="607"/>
      <c r="E105" s="628"/>
      <c r="F105" s="261"/>
      <c r="G105" s="73"/>
      <c r="H105" s="172"/>
      <c r="I105" s="261"/>
      <c r="J105" s="73"/>
      <c r="K105" s="172"/>
      <c r="L105" s="261"/>
      <c r="M105" s="73"/>
      <c r="N105" s="172"/>
      <c r="O105" s="261"/>
      <c r="P105" s="73"/>
      <c r="Q105" s="172"/>
      <c r="R105" s="261"/>
      <c r="S105" s="73"/>
      <c r="T105" s="499"/>
      <c r="U105" s="288"/>
      <c r="V105" s="73"/>
      <c r="W105" s="499"/>
      <c r="X105" s="261"/>
      <c r="Y105" s="73"/>
      <c r="Z105" s="172"/>
      <c r="AA105" s="261"/>
      <c r="AB105" s="73"/>
      <c r="AC105" s="172"/>
      <c r="AD105" s="261"/>
      <c r="AE105" s="73"/>
      <c r="AF105" s="257"/>
      <c r="AG105" s="167"/>
      <c r="AH105" s="73"/>
      <c r="AI105" s="248"/>
      <c r="AJ105" s="167"/>
      <c r="AK105" s="73"/>
      <c r="AL105" s="172"/>
      <c r="AM105" s="261"/>
      <c r="AN105" s="73"/>
      <c r="AO105" s="172"/>
      <c r="AP105" s="261"/>
      <c r="AQ105" s="73"/>
      <c r="AR105" s="172"/>
      <c r="AS105" s="261"/>
      <c r="AT105" s="73"/>
      <c r="AU105" s="73"/>
      <c r="AV105" s="73"/>
      <c r="AW105" s="73"/>
      <c r="AX105" s="172"/>
      <c r="AY105" s="261"/>
      <c r="AZ105" s="73"/>
      <c r="BA105" s="172"/>
      <c r="BB105" s="261"/>
      <c r="BC105" s="73"/>
      <c r="BD105" s="172"/>
      <c r="BE105" s="261"/>
      <c r="BF105" s="73"/>
      <c r="BG105" s="172"/>
      <c r="BH105" s="261"/>
      <c r="BI105" s="73"/>
      <c r="BJ105" s="172"/>
      <c r="BK105" s="261"/>
      <c r="BL105" s="73"/>
      <c r="BM105" s="172"/>
      <c r="BN105" s="261"/>
      <c r="BO105" s="73"/>
      <c r="BP105" s="172"/>
      <c r="BQ105" s="502"/>
      <c r="BR105" s="68"/>
    </row>
    <row r="106" spans="1:70" ht="65.25" customHeight="1">
      <c r="A106" s="715" t="s">
        <v>249</v>
      </c>
      <c r="B106" s="96" t="s">
        <v>250</v>
      </c>
      <c r="C106" s="174"/>
      <c r="D106" s="103"/>
      <c r="E106" s="146"/>
      <c r="F106" s="633"/>
      <c r="G106" s="632"/>
      <c r="H106" s="289"/>
      <c r="I106" s="633"/>
      <c r="J106" s="632"/>
      <c r="K106" s="289"/>
      <c r="L106" s="633"/>
      <c r="M106" s="632"/>
      <c r="N106" s="289"/>
      <c r="O106" s="633"/>
      <c r="P106" s="632"/>
      <c r="Q106" s="289"/>
      <c r="R106" s="633"/>
      <c r="S106" s="632"/>
      <c r="T106" s="433"/>
      <c r="U106" s="720"/>
      <c r="V106" s="632"/>
      <c r="W106" s="433"/>
      <c r="X106" s="633"/>
      <c r="Y106" s="632"/>
      <c r="Z106" s="289"/>
      <c r="AA106" s="633"/>
      <c r="AB106" s="632"/>
      <c r="AC106" s="289"/>
      <c r="AD106" s="633"/>
      <c r="AE106" s="632"/>
      <c r="AF106" s="108"/>
      <c r="AG106" s="39">
        <v>5</v>
      </c>
      <c r="AH106" s="632" t="s">
        <v>74</v>
      </c>
      <c r="AI106" s="190"/>
      <c r="AJ106" s="703"/>
      <c r="AK106" s="632"/>
      <c r="AL106" s="289"/>
      <c r="AM106" s="633"/>
      <c r="AN106" s="632"/>
      <c r="AO106" s="289"/>
      <c r="AP106" s="633"/>
      <c r="AQ106" s="632"/>
      <c r="AR106" s="289"/>
      <c r="AS106" s="633"/>
      <c r="AT106" s="632"/>
      <c r="AU106" s="632"/>
      <c r="AV106" s="632">
        <v>3</v>
      </c>
      <c r="AW106" s="632" t="s">
        <v>74</v>
      </c>
      <c r="AX106" s="289"/>
      <c r="AY106" s="633"/>
      <c r="AZ106" s="632"/>
      <c r="BA106" s="289"/>
      <c r="BB106" s="633">
        <v>2</v>
      </c>
      <c r="BC106" s="632" t="s">
        <v>73</v>
      </c>
      <c r="BD106" s="289"/>
      <c r="BE106" s="633"/>
      <c r="BF106" s="632"/>
      <c r="BG106" s="289"/>
      <c r="BH106" s="633">
        <v>1</v>
      </c>
      <c r="BI106" s="632" t="s">
        <v>73</v>
      </c>
      <c r="BJ106" s="289"/>
      <c r="BK106" s="633"/>
      <c r="BL106" s="632"/>
      <c r="BM106" s="289"/>
      <c r="BN106" s="633"/>
      <c r="BO106" s="632"/>
      <c r="BP106" s="289"/>
      <c r="BQ106" s="502"/>
      <c r="BR106" s="68"/>
    </row>
    <row r="107" spans="1:70" ht="65.25" customHeight="1">
      <c r="A107" s="715" t="s">
        <v>251</v>
      </c>
      <c r="B107" s="96" t="s">
        <v>252</v>
      </c>
      <c r="C107" s="174">
        <v>4</v>
      </c>
      <c r="D107" s="103" t="s">
        <v>74</v>
      </c>
      <c r="E107" s="146"/>
      <c r="F107" s="633">
        <v>4</v>
      </c>
      <c r="G107" s="632" t="s">
        <v>74</v>
      </c>
      <c r="H107" s="146"/>
      <c r="I107" s="633"/>
      <c r="J107" s="632"/>
      <c r="K107" s="289"/>
      <c r="L107" s="633">
        <v>3</v>
      </c>
      <c r="M107" s="632" t="s">
        <v>73</v>
      </c>
      <c r="N107" s="289"/>
      <c r="O107" s="633"/>
      <c r="P107" s="632"/>
      <c r="Q107" s="289"/>
      <c r="R107" s="633">
        <v>3</v>
      </c>
      <c r="S107" s="632" t="s">
        <v>73</v>
      </c>
      <c r="T107" s="433"/>
      <c r="U107" s="720">
        <v>5</v>
      </c>
      <c r="V107" s="632" t="s">
        <v>74</v>
      </c>
      <c r="W107" s="433"/>
      <c r="X107" s="633"/>
      <c r="Y107" s="632"/>
      <c r="Z107" s="289"/>
      <c r="AA107" s="633">
        <v>1</v>
      </c>
      <c r="AB107" s="632" t="s">
        <v>73</v>
      </c>
      <c r="AC107" s="289"/>
      <c r="AD107" s="633"/>
      <c r="AE107" s="632"/>
      <c r="AF107" s="108"/>
      <c r="AG107" s="39">
        <v>5</v>
      </c>
      <c r="AH107" s="632" t="s">
        <v>74</v>
      </c>
      <c r="AI107" s="190"/>
      <c r="AJ107" s="703">
        <v>1</v>
      </c>
      <c r="AK107" s="632" t="s">
        <v>73</v>
      </c>
      <c r="AL107" s="289"/>
      <c r="AM107" s="633"/>
      <c r="AN107" s="632"/>
      <c r="AO107" s="289"/>
      <c r="AP107" s="633"/>
      <c r="AQ107" s="632"/>
      <c r="AR107" s="289"/>
      <c r="AS107" s="633">
        <v>3</v>
      </c>
      <c r="AT107" s="632" t="s">
        <v>74</v>
      </c>
      <c r="AU107" s="632"/>
      <c r="AV107" s="632">
        <v>5</v>
      </c>
      <c r="AW107" s="632" t="s">
        <v>74</v>
      </c>
      <c r="AX107" s="289"/>
      <c r="AY107" s="633"/>
      <c r="AZ107" s="632"/>
      <c r="BA107" s="289"/>
      <c r="BB107" s="633">
        <v>3</v>
      </c>
      <c r="BC107" s="632" t="s">
        <v>73</v>
      </c>
      <c r="BD107" s="289"/>
      <c r="BE107" s="633"/>
      <c r="BF107" s="632"/>
      <c r="BG107" s="289"/>
      <c r="BH107" s="633"/>
      <c r="BI107" s="632"/>
      <c r="BJ107" s="289"/>
      <c r="BK107" s="633"/>
      <c r="BL107" s="632"/>
      <c r="BM107" s="289"/>
      <c r="BN107" s="633"/>
      <c r="BO107" s="632"/>
      <c r="BP107" s="289"/>
      <c r="BQ107" s="502"/>
      <c r="BR107" s="68"/>
    </row>
    <row r="108" spans="1:70" ht="65.25" customHeight="1">
      <c r="A108" s="715" t="s">
        <v>254</v>
      </c>
      <c r="B108" s="672" t="s">
        <v>255</v>
      </c>
      <c r="C108" s="174"/>
      <c r="D108" s="103"/>
      <c r="E108" s="146"/>
      <c r="F108" s="633"/>
      <c r="G108" s="632"/>
      <c r="H108" s="289"/>
      <c r="I108" s="633"/>
      <c r="J108" s="632"/>
      <c r="K108" s="289"/>
      <c r="L108" s="633"/>
      <c r="M108" s="632"/>
      <c r="N108" s="289"/>
      <c r="O108" s="633"/>
      <c r="P108" s="632"/>
      <c r="Q108" s="289"/>
      <c r="R108" s="633"/>
      <c r="S108" s="632"/>
      <c r="T108" s="433"/>
      <c r="U108" s="720"/>
      <c r="V108" s="632"/>
      <c r="W108" s="433"/>
      <c r="X108" s="633"/>
      <c r="Y108" s="632"/>
      <c r="Z108" s="289"/>
      <c r="AA108" s="633"/>
      <c r="AB108" s="632"/>
      <c r="AC108" s="289"/>
      <c r="AD108" s="633"/>
      <c r="AE108" s="632"/>
      <c r="AF108" s="108"/>
      <c r="AG108" s="39">
        <v>4</v>
      </c>
      <c r="AH108" s="632" t="s">
        <v>74</v>
      </c>
      <c r="AI108" s="190"/>
      <c r="AJ108" s="703">
        <v>1</v>
      </c>
      <c r="AK108" s="632" t="s">
        <v>73</v>
      </c>
      <c r="AL108" s="289"/>
      <c r="AM108" s="633"/>
      <c r="AN108" s="632"/>
      <c r="AO108" s="289"/>
      <c r="AP108" s="633"/>
      <c r="AQ108" s="632"/>
      <c r="AR108" s="289"/>
      <c r="AS108" s="633"/>
      <c r="AT108" s="632"/>
      <c r="AU108" s="632"/>
      <c r="AV108" s="632">
        <v>1</v>
      </c>
      <c r="AW108" s="632" t="s">
        <v>73</v>
      </c>
      <c r="AX108" s="289"/>
      <c r="AY108" s="633"/>
      <c r="AZ108" s="632"/>
      <c r="BA108" s="289"/>
      <c r="BB108" s="633">
        <v>1</v>
      </c>
      <c r="BC108" s="632" t="s">
        <v>73</v>
      </c>
      <c r="BD108" s="289"/>
      <c r="BE108" s="633"/>
      <c r="BF108" s="632"/>
      <c r="BG108" s="289"/>
      <c r="BH108" s="633">
        <v>1</v>
      </c>
      <c r="BI108" s="632" t="s">
        <v>73</v>
      </c>
      <c r="BJ108" s="289"/>
      <c r="BK108" s="633"/>
      <c r="BL108" s="632"/>
      <c r="BM108" s="289"/>
      <c r="BN108" s="633"/>
      <c r="BO108" s="632"/>
      <c r="BP108" s="289"/>
      <c r="BQ108" s="502"/>
      <c r="BR108" s="68"/>
    </row>
    <row r="109" spans="1:70" ht="10.5" customHeight="1">
      <c r="A109" s="68"/>
      <c r="B109" s="232"/>
      <c r="C109" s="291"/>
      <c r="D109" s="619"/>
      <c r="E109" s="568"/>
      <c r="F109" s="611"/>
      <c r="G109" s="78"/>
      <c r="H109" s="631"/>
      <c r="I109" s="611"/>
      <c r="J109" s="78"/>
      <c r="K109" s="631"/>
      <c r="L109" s="611"/>
      <c r="M109" s="78"/>
      <c r="N109" s="631"/>
      <c r="O109" s="611"/>
      <c r="P109" s="78"/>
      <c r="Q109" s="631"/>
      <c r="R109" s="611"/>
      <c r="S109" s="78"/>
      <c r="T109" s="490"/>
      <c r="U109" s="204"/>
      <c r="V109" s="78"/>
      <c r="W109" s="490"/>
      <c r="X109" s="611"/>
      <c r="Y109" s="78"/>
      <c r="Z109" s="631"/>
      <c r="AA109" s="611"/>
      <c r="AB109" s="78"/>
      <c r="AC109" s="631"/>
      <c r="AD109" s="611"/>
      <c r="AE109" s="78"/>
      <c r="AF109" s="30"/>
      <c r="AG109" s="282"/>
      <c r="AH109" s="78"/>
      <c r="AI109" s="242"/>
      <c r="AJ109" s="282"/>
      <c r="AK109" s="78"/>
      <c r="AL109" s="631"/>
      <c r="AM109" s="611"/>
      <c r="AN109" s="78"/>
      <c r="AO109" s="631"/>
      <c r="AP109" s="611"/>
      <c r="AQ109" s="78"/>
      <c r="AR109" s="631"/>
      <c r="AS109" s="611"/>
      <c r="AT109" s="78"/>
      <c r="AU109" s="78"/>
      <c r="AV109" s="78"/>
      <c r="AW109" s="78"/>
      <c r="AX109" s="631"/>
      <c r="AY109" s="611"/>
      <c r="AZ109" s="78"/>
      <c r="BA109" s="631"/>
      <c r="BB109" s="611"/>
      <c r="BC109" s="78"/>
      <c r="BD109" s="631"/>
      <c r="BE109" s="611"/>
      <c r="BF109" s="78"/>
      <c r="BG109" s="631"/>
      <c r="BH109" s="611"/>
      <c r="BI109" s="78"/>
      <c r="BJ109" s="631"/>
      <c r="BK109" s="611"/>
      <c r="BL109" s="78"/>
      <c r="BM109" s="631"/>
      <c r="BN109" s="611"/>
      <c r="BO109" s="78"/>
      <c r="BP109" s="631"/>
      <c r="BQ109" s="502"/>
      <c r="BR109" s="68"/>
    </row>
    <row r="110" spans="1:70" ht="9" customHeight="1">
      <c r="A110" s="68"/>
      <c r="B110" s="239"/>
      <c r="C110" s="534"/>
      <c r="D110" s="165"/>
      <c r="E110" s="638"/>
      <c r="F110" s="441"/>
      <c r="G110" s="252"/>
      <c r="H110" s="519"/>
      <c r="I110" s="441"/>
      <c r="J110" s="252"/>
      <c r="K110" s="519"/>
      <c r="L110" s="441"/>
      <c r="M110" s="252"/>
      <c r="N110" s="519"/>
      <c r="O110" s="441"/>
      <c r="P110" s="252"/>
      <c r="Q110" s="519"/>
      <c r="R110" s="441"/>
      <c r="S110" s="252"/>
      <c r="T110" s="517"/>
      <c r="U110" s="592"/>
      <c r="V110" s="252"/>
      <c r="W110" s="517"/>
      <c r="X110" s="441"/>
      <c r="Y110" s="252"/>
      <c r="Z110" s="519"/>
      <c r="AA110" s="441"/>
      <c r="AB110" s="252"/>
      <c r="AC110" s="519"/>
      <c r="AD110" s="441"/>
      <c r="AE110" s="252"/>
      <c r="AF110" s="707"/>
      <c r="AG110" s="250"/>
      <c r="AH110" s="252"/>
      <c r="AI110" s="557"/>
      <c r="AJ110" s="250"/>
      <c r="AK110" s="252"/>
      <c r="AL110" s="519"/>
      <c r="AM110" s="441"/>
      <c r="AN110" s="252"/>
      <c r="AO110" s="519"/>
      <c r="AP110" s="441"/>
      <c r="AQ110" s="252"/>
      <c r="AR110" s="519"/>
      <c r="AS110" s="441"/>
      <c r="AT110" s="252"/>
      <c r="AU110" s="252"/>
      <c r="AV110" s="252"/>
      <c r="AW110" s="252"/>
      <c r="AX110" s="519"/>
      <c r="AY110" s="441"/>
      <c r="AZ110" s="252"/>
      <c r="BA110" s="519"/>
      <c r="BB110" s="441"/>
      <c r="BC110" s="252"/>
      <c r="BD110" s="519"/>
      <c r="BE110" s="441"/>
      <c r="BF110" s="252"/>
      <c r="BG110" s="519"/>
      <c r="BH110" s="441"/>
      <c r="BI110" s="252"/>
      <c r="BJ110" s="519"/>
      <c r="BK110" s="441"/>
      <c r="BL110" s="252"/>
      <c r="BM110" s="519"/>
      <c r="BN110" s="441"/>
      <c r="BO110" s="252"/>
      <c r="BP110" s="519"/>
      <c r="BQ110" s="502"/>
      <c r="BR110" s="68"/>
    </row>
    <row r="111" spans="1:70" ht="65.25" customHeight="1">
      <c r="A111" s="715"/>
      <c r="B111" s="711" t="s">
        <v>256</v>
      </c>
      <c r="C111" s="174"/>
      <c r="D111" s="103"/>
      <c r="E111" s="146"/>
      <c r="F111" s="633"/>
      <c r="G111" s="632"/>
      <c r="H111" s="289"/>
      <c r="I111" s="633"/>
      <c r="J111" s="632"/>
      <c r="K111" s="289"/>
      <c r="L111" s="633"/>
      <c r="M111" s="632"/>
      <c r="N111" s="289"/>
      <c r="O111" s="633"/>
      <c r="P111" s="632"/>
      <c r="Q111" s="289"/>
      <c r="R111" s="633"/>
      <c r="S111" s="632"/>
      <c r="T111" s="433"/>
      <c r="U111" s="720"/>
      <c r="V111" s="632"/>
      <c r="W111" s="433"/>
      <c r="X111" s="633"/>
      <c r="Y111" s="632"/>
      <c r="Z111" s="289"/>
      <c r="AA111" s="633"/>
      <c r="AB111" s="632"/>
      <c r="AC111" s="289"/>
      <c r="AD111" s="633"/>
      <c r="AE111" s="632"/>
      <c r="AF111" s="108"/>
      <c r="AG111" s="703"/>
      <c r="AH111" s="632"/>
      <c r="AI111" s="190"/>
      <c r="AJ111" s="703"/>
      <c r="AK111" s="632"/>
      <c r="AL111" s="289"/>
      <c r="AM111" s="633"/>
      <c r="AN111" s="632"/>
      <c r="AO111" s="289"/>
      <c r="AP111" s="633"/>
      <c r="AQ111" s="632"/>
      <c r="AR111" s="289"/>
      <c r="AS111" s="633"/>
      <c r="AT111" s="632"/>
      <c r="AU111" s="632"/>
      <c r="AV111" s="632"/>
      <c r="AW111" s="632"/>
      <c r="AX111" s="289"/>
      <c r="AY111" s="633"/>
      <c r="AZ111" s="632"/>
      <c r="BA111" s="289"/>
      <c r="BB111" s="633"/>
      <c r="BC111" s="632"/>
      <c r="BD111" s="289"/>
      <c r="BE111" s="633"/>
      <c r="BF111" s="632"/>
      <c r="BG111" s="289"/>
      <c r="BH111" s="633"/>
      <c r="BI111" s="632"/>
      <c r="BJ111" s="289"/>
      <c r="BK111" s="633"/>
      <c r="BL111" s="632"/>
      <c r="BM111" s="289"/>
      <c r="BN111" s="633"/>
      <c r="BO111" s="632"/>
      <c r="BP111" s="289"/>
      <c r="BQ111" s="502"/>
      <c r="BR111" s="68"/>
    </row>
    <row r="112" spans="1:70" ht="65.25" customHeight="1">
      <c r="A112" s="715"/>
      <c r="B112" s="600" t="s">
        <v>257</v>
      </c>
      <c r="C112" s="174"/>
      <c r="D112" s="103"/>
      <c r="E112" s="146"/>
      <c r="F112" s="633"/>
      <c r="G112" s="632"/>
      <c r="H112" s="289"/>
      <c r="I112" s="633"/>
      <c r="J112" s="632"/>
      <c r="K112" s="289"/>
      <c r="L112" s="633"/>
      <c r="M112" s="632"/>
      <c r="N112" s="289"/>
      <c r="O112" s="633"/>
      <c r="P112" s="632"/>
      <c r="Q112" s="289"/>
      <c r="R112" s="633"/>
      <c r="S112" s="632"/>
      <c r="T112" s="433"/>
      <c r="U112" s="720"/>
      <c r="V112" s="632"/>
      <c r="W112" s="433"/>
      <c r="X112" s="633"/>
      <c r="Y112" s="632"/>
      <c r="Z112" s="289"/>
      <c r="AA112" s="633"/>
      <c r="AB112" s="632"/>
      <c r="AC112" s="289"/>
      <c r="AD112" s="633"/>
      <c r="AE112" s="632"/>
      <c r="AF112" s="108"/>
      <c r="AG112" s="703"/>
      <c r="AH112" s="632"/>
      <c r="AI112" s="190"/>
      <c r="AJ112" s="703"/>
      <c r="AK112" s="632"/>
      <c r="AL112" s="289"/>
      <c r="AM112" s="633"/>
      <c r="AN112" s="632"/>
      <c r="AO112" s="289"/>
      <c r="AP112" s="633"/>
      <c r="AQ112" s="632"/>
      <c r="AR112" s="289"/>
      <c r="AS112" s="633"/>
      <c r="AT112" s="632"/>
      <c r="AU112" s="632"/>
      <c r="AV112" s="632"/>
      <c r="AW112" s="632"/>
      <c r="AX112" s="289"/>
      <c r="AY112" s="633"/>
      <c r="AZ112" s="632"/>
      <c r="BA112" s="289"/>
      <c r="BB112" s="633"/>
      <c r="BC112" s="632"/>
      <c r="BD112" s="289"/>
      <c r="BE112" s="633"/>
      <c r="BF112" s="632"/>
      <c r="BG112" s="289"/>
      <c r="BH112" s="633"/>
      <c r="BI112" s="632"/>
      <c r="BJ112" s="289"/>
      <c r="BK112" s="633"/>
      <c r="BL112" s="632"/>
      <c r="BM112" s="289"/>
      <c r="BN112" s="633"/>
      <c r="BO112" s="632"/>
      <c r="BP112" s="289"/>
      <c r="BQ112" s="502"/>
      <c r="BR112" s="68"/>
    </row>
    <row r="113" spans="1:70" ht="65.25" customHeight="1">
      <c r="A113" s="68"/>
      <c r="B113" s="289" t="s">
        <v>258</v>
      </c>
      <c r="C113" s="491"/>
      <c r="D113" s="462"/>
      <c r="E113" s="29"/>
      <c r="F113" s="621"/>
      <c r="G113" s="296"/>
      <c r="H113" s="258"/>
      <c r="I113" s="621"/>
      <c r="J113" s="296"/>
      <c r="K113" s="258"/>
      <c r="L113" s="621"/>
      <c r="M113" s="296"/>
      <c r="N113" s="258"/>
      <c r="O113" s="621"/>
      <c r="P113" s="296"/>
      <c r="Q113" s="258"/>
      <c r="R113" s="621"/>
      <c r="S113" s="296"/>
      <c r="T113" s="677"/>
      <c r="U113" s="27"/>
      <c r="V113" s="296"/>
      <c r="W113" s="677"/>
      <c r="X113" s="621"/>
      <c r="Y113" s="296"/>
      <c r="Z113" s="258"/>
      <c r="AA113" s="621"/>
      <c r="AB113" s="296"/>
      <c r="AC113" s="258"/>
      <c r="AD113" s="621"/>
      <c r="AE113" s="296"/>
      <c r="AF113" s="21"/>
      <c r="AG113" s="4"/>
      <c r="AH113" s="296"/>
      <c r="AI113" s="26"/>
      <c r="AJ113" s="4"/>
      <c r="AK113" s="296"/>
      <c r="AL113" s="258"/>
      <c r="AM113" s="621"/>
      <c r="AN113" s="296"/>
      <c r="AO113" s="258"/>
      <c r="AP113" s="633"/>
      <c r="AQ113" s="632"/>
      <c r="AR113" s="289"/>
      <c r="AS113" s="621"/>
      <c r="AT113" s="296"/>
      <c r="AU113" s="296"/>
      <c r="AV113" s="296"/>
      <c r="AW113" s="296"/>
      <c r="AX113" s="258"/>
      <c r="AY113" s="621"/>
      <c r="AZ113" s="296"/>
      <c r="BA113" s="258"/>
      <c r="BB113" s="621"/>
      <c r="BC113" s="296"/>
      <c r="BD113" s="258"/>
      <c r="BE113" s="633"/>
      <c r="BF113" s="632"/>
      <c r="BG113" s="289"/>
      <c r="BH113" s="621"/>
      <c r="BI113" s="296"/>
      <c r="BJ113" s="258"/>
      <c r="BK113" s="621"/>
      <c r="BL113" s="296"/>
      <c r="BM113" s="258"/>
      <c r="BN113" s="621"/>
      <c r="BO113" s="296"/>
      <c r="BP113" s="258"/>
      <c r="BQ113" s="502"/>
      <c r="BR113" s="68"/>
    </row>
  </sheetData>
  <mergeCells count="27">
    <mergeCell ref="C3:Q3"/>
    <mergeCell ref="R3:AI3"/>
    <mergeCell ref="AJ3:AL3"/>
    <mergeCell ref="AM3:BD3"/>
    <mergeCell ref="BE3:BP3"/>
    <mergeCell ref="C5:E5"/>
    <mergeCell ref="F5:H5"/>
    <mergeCell ref="I5:K5"/>
    <mergeCell ref="L5:N5"/>
    <mergeCell ref="O5:Q5"/>
    <mergeCell ref="R5:T5"/>
    <mergeCell ref="U5:W5"/>
    <mergeCell ref="X5:Z5"/>
    <mergeCell ref="AA5:AC5"/>
    <mergeCell ref="AD5:AF5"/>
    <mergeCell ref="AG5:AI5"/>
    <mergeCell ref="AJ5:AL5"/>
    <mergeCell ref="AM5:AO5"/>
    <mergeCell ref="AP5:AR5"/>
    <mergeCell ref="AS5:AU5"/>
    <mergeCell ref="BK5:BM5"/>
    <mergeCell ref="BN5:BP5"/>
    <mergeCell ref="AV5:AX5"/>
    <mergeCell ref="AY5:BA5"/>
    <mergeCell ref="BB5:BD5"/>
    <mergeCell ref="BE5:BG5"/>
    <mergeCell ref="BH5:BJ5"/>
  </mergeCells>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Charts</vt:lpstr>
      </vt:variant>
      <vt:variant>
        <vt:i4>3</vt:i4>
      </vt:variant>
    </vt:vector>
  </HeadingPairs>
  <TitlesOfParts>
    <vt:vector size="17" baseType="lpstr">
      <vt:lpstr>EdClasses</vt:lpstr>
      <vt:lpstr>Sheet27</vt:lpstr>
      <vt:lpstr>All Classes Stats</vt:lpstr>
      <vt:lpstr>Stats by Program</vt:lpstr>
      <vt:lpstr>SEC</vt:lpstr>
      <vt:lpstr>Holy Sheet</vt:lpstr>
      <vt:lpstr>MID</vt:lpstr>
      <vt:lpstr>ELEM</vt:lpstr>
      <vt:lpstr>SO Copy of ELEM</vt:lpstr>
      <vt:lpstr>ECE</vt:lpstr>
      <vt:lpstr>SPED</vt:lpstr>
      <vt:lpstr>AG copy of SPED</vt:lpstr>
      <vt:lpstr>LTD</vt:lpstr>
      <vt:lpstr>Methods Classes</vt:lpstr>
      <vt:lpstr>WT Level 1</vt:lpstr>
      <vt:lpstr>Recovered_Sheet1</vt:lpstr>
      <vt:lpstr>WT Level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Nancy Elwell</cp:lastModifiedBy>
  <dcterms:created xsi:type="dcterms:W3CDTF">2014-09-18T20:54:40Z</dcterms:created>
  <dcterms:modified xsi:type="dcterms:W3CDTF">2014-09-18T22:02:40Z</dcterms:modified>
</cp:coreProperties>
</file>